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MDS-33\Desktop\"/>
    </mc:Choice>
  </mc:AlternateContent>
  <xr:revisionPtr revIDLastSave="0" documentId="13_ncr:1_{D0B826F9-6A4F-4B9D-B549-E7213A620E54}" xr6:coauthVersionLast="47" xr6:coauthVersionMax="47" xr10:uidLastSave="{00000000-0000-0000-0000-000000000000}"/>
  <bookViews>
    <workbookView xWindow="-120" yWindow="-120" windowWidth="29040" windowHeight="15720" activeTab="2" xr2:uid="{00000000-000D-0000-FFFF-FFFF00000000}"/>
  </bookViews>
  <sheets>
    <sheet name="カタログ40（2025.12.12更新）※シートは定期更新" sheetId="3" r:id="rId1"/>
    <sheet name="こちらの注文書シートをご利用ください" sheetId="6" r:id="rId2"/>
    <sheet name="入力例" sheetId="7" r:id="rId3"/>
  </sheets>
  <definedNames>
    <definedName name="_xlnm._FilterDatabase" localSheetId="0" hidden="1">'カタログ40（2025.12.12更新）※シートは定期更新'!$A$1:$F$728</definedName>
    <definedName name="_xlnm.Print_Area" localSheetId="1">こちらの注文書シートをご利用ください!$A$1:$J$48</definedName>
    <definedName name="_xlnm.Print_Area" localSheetId="2">入力例!$A$1:$I$44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2" i="3" l="1"/>
  <c r="F523" i="3"/>
  <c r="F524" i="3"/>
  <c r="F525" i="3"/>
  <c r="F580" i="3"/>
  <c r="F579" i="3"/>
  <c r="F578" i="3"/>
  <c r="F577" i="3"/>
  <c r="F576" i="3"/>
  <c r="F575" i="3"/>
  <c r="F574" i="3"/>
  <c r="F2" i="3"/>
  <c r="F6" i="3"/>
  <c r="F5" i="3"/>
  <c r="F30" i="3"/>
  <c r="F29" i="3"/>
  <c r="F28" i="3"/>
  <c r="F27" i="3"/>
  <c r="F26" i="3"/>
  <c r="F25" i="3"/>
  <c r="F24" i="3"/>
  <c r="F23" i="3"/>
  <c r="F22" i="3"/>
  <c r="F21" i="3"/>
  <c r="F20" i="3"/>
  <c r="F19" i="3"/>
  <c r="F18" i="3"/>
  <c r="F49" i="3"/>
  <c r="F48" i="3"/>
  <c r="F47" i="3"/>
  <c r="F46" i="3"/>
  <c r="F45" i="3"/>
  <c r="F44" i="3"/>
  <c r="F43" i="3"/>
  <c r="F42" i="3"/>
  <c r="F41" i="3"/>
  <c r="F63" i="3"/>
  <c r="F62" i="3"/>
  <c r="F61" i="3"/>
  <c r="F60" i="3"/>
  <c r="F59" i="3"/>
  <c r="F58" i="3"/>
  <c r="F57" i="3"/>
  <c r="F56" i="3"/>
  <c r="F105" i="3"/>
  <c r="F104" i="3"/>
  <c r="F103" i="3"/>
  <c r="F102" i="3"/>
  <c r="F101" i="3"/>
  <c r="F115" i="3"/>
  <c r="F114" i="3"/>
  <c r="F113" i="3"/>
  <c r="F112" i="3"/>
  <c r="F111" i="3"/>
  <c r="F110" i="3"/>
  <c r="F109" i="3"/>
  <c r="F108" i="3"/>
  <c r="F107" i="3"/>
  <c r="F106" i="3"/>
  <c r="F129" i="3"/>
  <c r="F128" i="3"/>
  <c r="F127" i="3"/>
  <c r="F126" i="3"/>
  <c r="F125" i="3"/>
  <c r="F124" i="3"/>
  <c r="F123" i="3"/>
  <c r="F122" i="3"/>
  <c r="F121" i="3"/>
  <c r="F120" i="3"/>
  <c r="F119" i="3"/>
  <c r="F118" i="3"/>
  <c r="F117" i="3"/>
  <c r="F116" i="3"/>
  <c r="F150" i="3"/>
  <c r="F149" i="3"/>
  <c r="F148" i="3"/>
  <c r="F147" i="3"/>
  <c r="F146" i="3"/>
  <c r="F145" i="3"/>
  <c r="F144" i="3"/>
  <c r="F143" i="3"/>
  <c r="F142" i="3"/>
  <c r="F141" i="3"/>
  <c r="F140" i="3"/>
  <c r="F139" i="3"/>
  <c r="F156" i="3"/>
  <c r="F155" i="3"/>
  <c r="F154" i="3"/>
  <c r="F153" i="3"/>
  <c r="F152" i="3"/>
  <c r="F151"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85" i="3"/>
  <c r="F203" i="3"/>
  <c r="F202" i="3"/>
  <c r="F201" i="3"/>
  <c r="F200" i="3"/>
  <c r="F199" i="3"/>
  <c r="F198" i="3"/>
  <c r="F205" i="3"/>
  <c r="F204" i="3"/>
  <c r="F212" i="3"/>
  <c r="F211" i="3"/>
  <c r="F210" i="3"/>
  <c r="F209" i="3"/>
  <c r="F208" i="3"/>
  <c r="F207" i="3"/>
  <c r="F220" i="3"/>
  <c r="F219" i="3"/>
  <c r="F218" i="3"/>
  <c r="F217" i="3"/>
  <c r="F216" i="3"/>
  <c r="F215" i="3"/>
  <c r="F214" i="3"/>
  <c r="F213" i="3"/>
  <c r="F233" i="3"/>
  <c r="F232" i="3"/>
  <c r="F231" i="3"/>
  <c r="F230" i="3"/>
  <c r="F229" i="3"/>
  <c r="F228" i="3"/>
  <c r="F227" i="3"/>
  <c r="F226" i="3"/>
  <c r="F225" i="3"/>
  <c r="F224" i="3"/>
  <c r="F223" i="3"/>
  <c r="F222" i="3"/>
  <c r="F221" i="3"/>
  <c r="F244" i="3"/>
  <c r="F243" i="3"/>
  <c r="F242" i="3"/>
  <c r="F241" i="3"/>
  <c r="F240" i="3"/>
  <c r="F239" i="3"/>
  <c r="F238" i="3"/>
  <c r="F237" i="3"/>
  <c r="F236" i="3"/>
  <c r="F235" i="3"/>
  <c r="F234" i="3"/>
  <c r="F252" i="3"/>
  <c r="F251" i="3"/>
  <c r="F250" i="3"/>
  <c r="F249" i="3"/>
  <c r="F248" i="3"/>
  <c r="F247" i="3"/>
  <c r="F246" i="3"/>
  <c r="F245" i="3"/>
  <c r="F256" i="3"/>
  <c r="F255" i="3"/>
  <c r="F254" i="3"/>
  <c r="F253" i="3"/>
  <c r="F263" i="3"/>
  <c r="F262" i="3"/>
  <c r="F261" i="3"/>
  <c r="F260" i="3"/>
  <c r="F259" i="3"/>
  <c r="F258" i="3"/>
  <c r="F257" i="3"/>
  <c r="F275" i="3"/>
  <c r="F274" i="3"/>
  <c r="F273" i="3"/>
  <c r="F272" i="3"/>
  <c r="F271" i="3"/>
  <c r="F270" i="3"/>
  <c r="F269" i="3"/>
  <c r="F268" i="3"/>
  <c r="F267" i="3"/>
  <c r="F266" i="3"/>
  <c r="F265" i="3"/>
  <c r="F264" i="3"/>
  <c r="F289" i="3"/>
  <c r="F288" i="3"/>
  <c r="F287" i="3"/>
  <c r="F286" i="3"/>
  <c r="F285" i="3"/>
  <c r="F284" i="3"/>
  <c r="F283" i="3"/>
  <c r="F282" i="3"/>
  <c r="F281" i="3"/>
  <c r="F280" i="3"/>
  <c r="F279" i="3"/>
  <c r="F278" i="3"/>
  <c r="F277" i="3"/>
  <c r="F276"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339" i="3"/>
  <c r="F338" i="3"/>
  <c r="F337" i="3"/>
  <c r="F336" i="3"/>
  <c r="F335" i="3"/>
  <c r="F334" i="3"/>
  <c r="F333" i="3"/>
  <c r="F332" i="3"/>
  <c r="F331" i="3"/>
  <c r="F330" i="3"/>
  <c r="F329" i="3"/>
  <c r="F328" i="3"/>
  <c r="F327" i="3"/>
  <c r="F326" i="3"/>
  <c r="F325" i="3"/>
  <c r="F349" i="3"/>
  <c r="F348" i="3"/>
  <c r="F347" i="3"/>
  <c r="F346" i="3"/>
  <c r="F345" i="3"/>
  <c r="F344" i="3"/>
  <c r="F343" i="3"/>
  <c r="F342" i="3"/>
  <c r="F341" i="3"/>
  <c r="F340" i="3"/>
  <c r="F367" i="3"/>
  <c r="F366" i="3"/>
  <c r="F365" i="3"/>
  <c r="F364" i="3"/>
  <c r="F363" i="3"/>
  <c r="F362" i="3"/>
  <c r="F361" i="3"/>
  <c r="F360" i="3"/>
  <c r="F359" i="3"/>
  <c r="F358" i="3"/>
  <c r="F357" i="3"/>
  <c r="F356" i="3"/>
  <c r="F355" i="3"/>
  <c r="F354" i="3"/>
  <c r="F353" i="3"/>
  <c r="F352" i="3"/>
  <c r="F351" i="3"/>
  <c r="F350" i="3"/>
  <c r="F381" i="3"/>
  <c r="F380" i="3"/>
  <c r="F379" i="3"/>
  <c r="F378" i="3"/>
  <c r="F377" i="3"/>
  <c r="F376" i="3"/>
  <c r="F375" i="3"/>
  <c r="F374" i="3"/>
  <c r="F373" i="3"/>
  <c r="F372" i="3"/>
  <c r="F371" i="3"/>
  <c r="F370" i="3"/>
  <c r="F369" i="3"/>
  <c r="F368" i="3"/>
  <c r="F393" i="3"/>
  <c r="F392" i="3"/>
  <c r="F391" i="3"/>
  <c r="F390" i="3"/>
  <c r="F389" i="3"/>
  <c r="F388" i="3"/>
  <c r="F387" i="3"/>
  <c r="F386" i="3"/>
  <c r="F385" i="3"/>
  <c r="F384" i="3"/>
  <c r="F383" i="3"/>
  <c r="F382" i="3"/>
  <c r="F406" i="3"/>
  <c r="F405" i="3"/>
  <c r="F404" i="3"/>
  <c r="F403" i="3"/>
  <c r="F402" i="3"/>
  <c r="F401" i="3"/>
  <c r="F400" i="3"/>
  <c r="F399" i="3"/>
  <c r="F398" i="3"/>
  <c r="F397" i="3"/>
  <c r="F396" i="3"/>
  <c r="F395" i="3"/>
  <c r="F394" i="3"/>
  <c r="F421" i="3"/>
  <c r="F420" i="3"/>
  <c r="F419" i="3"/>
  <c r="F418" i="3"/>
  <c r="F417" i="3"/>
  <c r="F416" i="3"/>
  <c r="F415" i="3"/>
  <c r="F414" i="3"/>
  <c r="F413" i="3"/>
  <c r="F412" i="3"/>
  <c r="F411" i="3"/>
  <c r="F410" i="3"/>
  <c r="F409" i="3"/>
  <c r="F408" i="3"/>
  <c r="F407" i="3"/>
  <c r="F439" i="3"/>
  <c r="F438" i="3"/>
  <c r="F437" i="3"/>
  <c r="F436" i="3"/>
  <c r="F435" i="3"/>
  <c r="F434" i="3"/>
  <c r="F433" i="3"/>
  <c r="F432" i="3"/>
  <c r="F431" i="3"/>
  <c r="F430" i="3"/>
  <c r="F429" i="3"/>
  <c r="F428" i="3"/>
  <c r="F427" i="3"/>
  <c r="F426" i="3"/>
  <c r="F425" i="3"/>
  <c r="F424" i="3"/>
  <c r="F423" i="3"/>
  <c r="F422" i="3"/>
  <c r="F452" i="3"/>
  <c r="F451" i="3"/>
  <c r="F450" i="3"/>
  <c r="F449" i="3"/>
  <c r="F448" i="3"/>
  <c r="F447" i="3"/>
  <c r="F446" i="3"/>
  <c r="F445" i="3"/>
  <c r="F444" i="3"/>
  <c r="F443" i="3"/>
  <c r="F442" i="3"/>
  <c r="F441" i="3"/>
  <c r="F440" i="3"/>
  <c r="F471" i="3"/>
  <c r="F470" i="3"/>
  <c r="F469" i="3"/>
  <c r="F468" i="3"/>
  <c r="F467" i="3"/>
  <c r="F466" i="3"/>
  <c r="F465" i="3"/>
  <c r="F464" i="3"/>
  <c r="F463" i="3"/>
  <c r="F462" i="3"/>
  <c r="F461" i="3"/>
  <c r="F460" i="3"/>
  <c r="F459" i="3"/>
  <c r="F458" i="3"/>
  <c r="F457" i="3"/>
  <c r="F456" i="3"/>
  <c r="F455" i="3"/>
  <c r="F454" i="3"/>
  <c r="F453" i="3"/>
  <c r="F477" i="3"/>
  <c r="F475" i="3"/>
  <c r="F474" i="3"/>
  <c r="F473" i="3"/>
  <c r="F472" i="3"/>
  <c r="F476" i="3"/>
  <c r="F64" i="3"/>
  <c r="F65" i="3"/>
  <c r="F66" i="3"/>
  <c r="F67" i="3"/>
  <c r="F68" i="3"/>
  <c r="F69" i="3"/>
  <c r="F70" i="3"/>
  <c r="F71" i="3"/>
  <c r="F72" i="3"/>
  <c r="F73" i="3"/>
  <c r="F74" i="3"/>
  <c r="F75" i="3"/>
  <c r="F76" i="3"/>
  <c r="F509" i="3" l="1"/>
  <c r="F508" i="3"/>
  <c r="F507" i="3"/>
  <c r="F506" i="3"/>
  <c r="F505" i="3"/>
  <c r="F504" i="3"/>
  <c r="F521" i="3"/>
  <c r="F520" i="3"/>
  <c r="F519" i="3"/>
  <c r="F518" i="3"/>
  <c r="F517" i="3"/>
  <c r="F516" i="3"/>
  <c r="F515" i="3"/>
  <c r="F514" i="3"/>
  <c r="F513" i="3"/>
  <c r="F512" i="3"/>
  <c r="F591" i="3"/>
  <c r="F590" i="3"/>
  <c r="F589" i="3"/>
  <c r="F588" i="3"/>
  <c r="F587" i="3"/>
  <c r="F586" i="3"/>
  <c r="F585" i="3"/>
  <c r="F584" i="3"/>
  <c r="F583" i="3"/>
  <c r="F582" i="3"/>
  <c r="F581"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01" i="3"/>
  <c r="F500" i="3"/>
  <c r="F491" i="3"/>
  <c r="F490" i="3"/>
  <c r="F489" i="3"/>
  <c r="F488" i="3"/>
  <c r="F487" i="3"/>
  <c r="F486" i="3"/>
  <c r="F485" i="3"/>
  <c r="F484" i="3"/>
  <c r="F483" i="3"/>
  <c r="F482" i="3"/>
  <c r="F481" i="3"/>
  <c r="F480" i="3"/>
  <c r="F479" i="3"/>
  <c r="F478" i="3"/>
  <c r="F138" i="3"/>
  <c r="F137" i="3"/>
  <c r="F136" i="3"/>
  <c r="F135" i="3"/>
  <c r="F134" i="3"/>
  <c r="F133" i="3"/>
  <c r="F132" i="3"/>
  <c r="F131" i="3"/>
  <c r="F130" i="3"/>
  <c r="F40" i="3"/>
  <c r="F7" i="3"/>
  <c r="F8" i="3"/>
  <c r="F9" i="3"/>
  <c r="F10" i="3"/>
  <c r="F11" i="3"/>
  <c r="F12" i="3"/>
  <c r="F13" i="3"/>
  <c r="F14" i="3"/>
  <c r="F15" i="3"/>
  <c r="F16" i="3"/>
  <c r="F17" i="3"/>
  <c r="F50" i="3"/>
  <c r="F51" i="3"/>
  <c r="F52" i="3"/>
  <c r="F53" i="3"/>
  <c r="F54" i="3"/>
  <c r="F55" i="3"/>
  <c r="F77" i="3"/>
  <c r="F78" i="3"/>
  <c r="F79" i="3"/>
  <c r="F80" i="3"/>
  <c r="F81" i="3"/>
  <c r="F82" i="3"/>
  <c r="F83" i="3"/>
  <c r="F84" i="3"/>
  <c r="F85" i="3"/>
  <c r="F86" i="3"/>
  <c r="F87" i="3"/>
  <c r="F88" i="3"/>
  <c r="F89" i="3"/>
  <c r="F90" i="3"/>
  <c r="F91" i="3"/>
  <c r="F92" i="3"/>
  <c r="F93" i="3"/>
  <c r="F94" i="3"/>
  <c r="F95" i="3"/>
  <c r="F96" i="3"/>
  <c r="F97" i="3"/>
  <c r="F98" i="3"/>
  <c r="F99" i="3"/>
  <c r="F100" i="3"/>
  <c r="F31" i="3"/>
  <c r="F32" i="3"/>
  <c r="F33" i="3"/>
  <c r="F34" i="3"/>
  <c r="F35" i="3"/>
  <c r="F36" i="3"/>
  <c r="F37" i="3"/>
  <c r="F38" i="3"/>
  <c r="F39" i="3"/>
  <c r="C36" i="6" l="1"/>
  <c r="F36" i="6" s="1"/>
  <c r="C35" i="6"/>
  <c r="F35" i="6" s="1"/>
  <c r="C34" i="6"/>
  <c r="F34" i="6" s="1"/>
  <c r="C33" i="6"/>
  <c r="F33" i="6" s="1"/>
  <c r="C32" i="6"/>
  <c r="F32" i="6" s="1"/>
  <c r="C31" i="7"/>
  <c r="D31" i="7" s="1"/>
  <c r="F31" i="7"/>
  <c r="G31" i="7"/>
  <c r="D35" i="6" l="1"/>
  <c r="J32" i="6"/>
  <c r="D33" i="6"/>
  <c r="J34" i="6"/>
  <c r="J36" i="6"/>
  <c r="H32" i="7"/>
  <c r="D34" i="6"/>
  <c r="D36" i="6"/>
  <c r="D32" i="6"/>
  <c r="G33" i="6"/>
  <c r="H33" i="6"/>
  <c r="I33" i="6" s="1"/>
  <c r="J33" i="6"/>
  <c r="G35" i="6"/>
  <c r="H35" i="6"/>
  <c r="I35" i="6" s="1"/>
  <c r="J35" i="6"/>
  <c r="G32" i="6"/>
  <c r="H32" i="6"/>
  <c r="I32" i="6" s="1"/>
  <c r="G34" i="6"/>
  <c r="H34" i="6"/>
  <c r="I34" i="6" s="1"/>
  <c r="G36" i="6"/>
  <c r="H36" i="6"/>
  <c r="I36" i="6" s="1"/>
  <c r="H31" i="7"/>
  <c r="C12" i="6" l="1"/>
  <c r="F12" i="6" l="1"/>
  <c r="J12" i="6"/>
  <c r="C21" i="6"/>
  <c r="J21" i="6" l="1"/>
  <c r="F21" i="6"/>
  <c r="G21" i="6" s="1"/>
  <c r="C27" i="7"/>
  <c r="H27" i="7" s="1"/>
  <c r="C25" i="7"/>
  <c r="D25" i="7" s="1"/>
  <c r="F25" i="7"/>
  <c r="G25" i="7"/>
  <c r="F27" i="7" l="1"/>
  <c r="G27" i="7" s="1"/>
  <c r="I27" i="7"/>
  <c r="D27" i="7"/>
  <c r="H25" i="7"/>
  <c r="I25" i="7" s="1"/>
  <c r="J42" i="6"/>
  <c r="G23" i="7" l="1"/>
  <c r="G22" i="7"/>
  <c r="G21" i="7"/>
  <c r="G20" i="7"/>
  <c r="G19" i="7"/>
  <c r="G18" i="7"/>
  <c r="G17" i="7"/>
  <c r="G16" i="7"/>
  <c r="G15" i="7"/>
  <c r="G14" i="7"/>
  <c r="G13" i="7"/>
  <c r="E42" i="6"/>
  <c r="F41" i="7" l="1"/>
  <c r="F40" i="7"/>
  <c r="F39" i="7"/>
  <c r="F38" i="7"/>
  <c r="F37" i="7"/>
  <c r="F36" i="7"/>
  <c r="F35" i="7"/>
  <c r="F34" i="7"/>
  <c r="F30" i="7"/>
  <c r="F28" i="7"/>
  <c r="F24" i="7"/>
  <c r="G41" i="7" l="1"/>
  <c r="C41" i="7"/>
  <c r="H41" i="7" s="1"/>
  <c r="I41" i="7" s="1"/>
  <c r="G40" i="7"/>
  <c r="C40" i="7"/>
  <c r="H40" i="7" s="1"/>
  <c r="I40" i="7" s="1"/>
  <c r="G39" i="7"/>
  <c r="C39" i="7"/>
  <c r="H39" i="7" s="1"/>
  <c r="I39" i="7" s="1"/>
  <c r="G38" i="7"/>
  <c r="C38" i="7"/>
  <c r="D38" i="7" s="1"/>
  <c r="G37" i="7"/>
  <c r="C37" i="7"/>
  <c r="H37" i="7" s="1"/>
  <c r="I37" i="7" s="1"/>
  <c r="G36" i="7"/>
  <c r="C36" i="7"/>
  <c r="H36" i="7" s="1"/>
  <c r="I36" i="7" s="1"/>
  <c r="G35" i="7"/>
  <c r="C35" i="7"/>
  <c r="H35" i="7" s="1"/>
  <c r="I35" i="7" s="1"/>
  <c r="G34" i="7"/>
  <c r="C34" i="7"/>
  <c r="D34" i="7" s="1"/>
  <c r="G33" i="7"/>
  <c r="G32" i="7"/>
  <c r="E42" i="7" s="1"/>
  <c r="I32" i="7"/>
  <c r="G30" i="7"/>
  <c r="I29" i="7"/>
  <c r="G28" i="7"/>
  <c r="C28" i="7"/>
  <c r="H28" i="7" s="1"/>
  <c r="I28" i="7" s="1"/>
  <c r="C26" i="7"/>
  <c r="D26" i="7" s="1"/>
  <c r="G24" i="7"/>
  <c r="C24" i="7"/>
  <c r="H24" i="7" s="1"/>
  <c r="I24" i="7" s="1"/>
  <c r="H1" i="7"/>
  <c r="C41" i="6"/>
  <c r="C40" i="6"/>
  <c r="C39" i="6"/>
  <c r="C38" i="6"/>
  <c r="F38" i="6" s="1"/>
  <c r="C37" i="6"/>
  <c r="F37" i="6" s="1"/>
  <c r="C31" i="6"/>
  <c r="F31" i="6" s="1"/>
  <c r="C30" i="6"/>
  <c r="F30" i="6" s="1"/>
  <c r="C29" i="6"/>
  <c r="F29" i="6" s="1"/>
  <c r="C28" i="6"/>
  <c r="F28" i="6" s="1"/>
  <c r="C27" i="6"/>
  <c r="C26" i="6"/>
  <c r="C25" i="6"/>
  <c r="C24" i="6"/>
  <c r="C23" i="6"/>
  <c r="C22" i="6"/>
  <c r="C20" i="6"/>
  <c r="C19" i="6"/>
  <c r="C18" i="6"/>
  <c r="C17" i="6"/>
  <c r="C16" i="6"/>
  <c r="C15" i="6"/>
  <c r="C14" i="6"/>
  <c r="C13" i="6"/>
  <c r="H1" i="6"/>
  <c r="F41" i="6" l="1"/>
  <c r="J41" i="6"/>
  <c r="J39" i="6"/>
  <c r="F39" i="6"/>
  <c r="J40" i="6"/>
  <c r="F40" i="6"/>
  <c r="J24" i="6"/>
  <c r="F24" i="6"/>
  <c r="J27" i="6"/>
  <c r="F27" i="6"/>
  <c r="J26" i="6"/>
  <c r="F26" i="6"/>
  <c r="F25" i="6"/>
  <c r="J25" i="6"/>
  <c r="J23" i="6"/>
  <c r="F23" i="6"/>
  <c r="J22" i="6"/>
  <c r="F22" i="6"/>
  <c r="J20" i="6"/>
  <c r="F20" i="6"/>
  <c r="G20" i="6" s="1"/>
  <c r="F19" i="6"/>
  <c r="G19" i="6" s="1"/>
  <c r="J19" i="6"/>
  <c r="F18" i="6"/>
  <c r="G18" i="6" s="1"/>
  <c r="J18" i="6"/>
  <c r="F17" i="6"/>
  <c r="G17" i="6" s="1"/>
  <c r="J17" i="6"/>
  <c r="F16" i="6"/>
  <c r="G16" i="6" s="1"/>
  <c r="J16" i="6"/>
  <c r="F15" i="6"/>
  <c r="G15" i="6" s="1"/>
  <c r="J15" i="6"/>
  <c r="J14" i="6"/>
  <c r="F14" i="6"/>
  <c r="G14" i="6" s="1"/>
  <c r="J13" i="6"/>
  <c r="F13" i="6"/>
  <c r="G13" i="6" s="1"/>
  <c r="J38" i="6"/>
  <c r="J30" i="6"/>
  <c r="J37" i="6"/>
  <c r="J31" i="6"/>
  <c r="J29" i="6"/>
  <c r="J28" i="6"/>
  <c r="D18" i="6"/>
  <c r="G26" i="6"/>
  <c r="G27" i="6"/>
  <c r="G37" i="6"/>
  <c r="G41" i="6"/>
  <c r="G12" i="6"/>
  <c r="G24" i="6"/>
  <c r="G28" i="6"/>
  <c r="G23" i="6"/>
  <c r="G38" i="6"/>
  <c r="G39" i="6"/>
  <c r="G22" i="6"/>
  <c r="G30" i="6"/>
  <c r="G31" i="6"/>
  <c r="G40" i="6"/>
  <c r="G25" i="6"/>
  <c r="G29" i="6"/>
  <c r="D13" i="6"/>
  <c r="H15" i="6"/>
  <c r="I15" i="6" s="1"/>
  <c r="H27" i="6"/>
  <c r="I27" i="6" s="1"/>
  <c r="D41" i="6"/>
  <c r="D12" i="6"/>
  <c r="D16" i="6"/>
  <c r="D20" i="6"/>
  <c r="D24" i="6"/>
  <c r="D28" i="6"/>
  <c r="H25" i="6"/>
  <c r="I25" i="6" s="1"/>
  <c r="H23" i="6"/>
  <c r="I23" i="6" s="1"/>
  <c r="D37" i="6"/>
  <c r="H38" i="6"/>
  <c r="I38" i="6" s="1"/>
  <c r="H21" i="6"/>
  <c r="I21" i="6" s="1"/>
  <c r="H29" i="6"/>
  <c r="I29" i="6" s="1"/>
  <c r="H39" i="6"/>
  <c r="I39" i="6" s="1"/>
  <c r="D14" i="6"/>
  <c r="D22" i="6"/>
  <c r="D26" i="6"/>
  <c r="H30" i="6"/>
  <c r="I30" i="6" s="1"/>
  <c r="H31" i="6"/>
  <c r="I31" i="6" s="1"/>
  <c r="D17" i="6"/>
  <c r="H40" i="6"/>
  <c r="I40" i="6" s="1"/>
  <c r="H19" i="6"/>
  <c r="I19" i="6" s="1"/>
  <c r="H33" i="7"/>
  <c r="I33" i="7" s="1"/>
  <c r="H22" i="6"/>
  <c r="I22" i="6" s="1"/>
  <c r="D25" i="6"/>
  <c r="H41" i="6"/>
  <c r="I41" i="6" s="1"/>
  <c r="H30" i="7"/>
  <c r="I30" i="7" s="1"/>
  <c r="H34" i="7"/>
  <c r="I34" i="7" s="1"/>
  <c r="H26" i="7"/>
  <c r="H38" i="7"/>
  <c r="I38" i="7" s="1"/>
  <c r="D37" i="7"/>
  <c r="D41" i="7"/>
  <c r="D24" i="7"/>
  <c r="D28" i="7"/>
  <c r="D36" i="7"/>
  <c r="D40" i="7"/>
  <c r="D35" i="7"/>
  <c r="D39" i="7"/>
  <c r="H37" i="6"/>
  <c r="I37" i="6" s="1"/>
  <c r="H13" i="6"/>
  <c r="I13" i="6" s="1"/>
  <c r="H26" i="6"/>
  <c r="I26" i="6" s="1"/>
  <c r="D29" i="6"/>
  <c r="D38" i="6"/>
  <c r="H18" i="6"/>
  <c r="I18" i="6" s="1"/>
  <c r="D21" i="6"/>
  <c r="H17" i="6"/>
  <c r="I17" i="6" s="1"/>
  <c r="H14" i="6"/>
  <c r="I14" i="6" s="1"/>
  <c r="D15" i="6"/>
  <c r="D19" i="6"/>
  <c r="D23" i="6"/>
  <c r="D27" i="6"/>
  <c r="D31" i="6"/>
  <c r="D40" i="6"/>
  <c r="H16" i="6"/>
  <c r="I16" i="6" s="1"/>
  <c r="H20" i="6"/>
  <c r="I20" i="6" s="1"/>
  <c r="H24" i="6"/>
  <c r="I24" i="6" s="1"/>
  <c r="H12" i="6"/>
  <c r="I12" i="6" s="1"/>
  <c r="H28" i="6"/>
  <c r="I28" i="6" s="1"/>
  <c r="D30" i="6"/>
  <c r="D39" i="6"/>
  <c r="I26" i="7" l="1"/>
  <c r="I42" i="7" s="1"/>
  <c r="F26" i="7"/>
  <c r="G26" i="7" s="1"/>
  <c r="G42" i="7" l="1"/>
  <c r="I42" i="6"/>
  <c r="G4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飯塚 健二</author>
  </authors>
  <commentList>
    <comment ref="G1" authorId="0" shapeId="0" xr:uid="{CF9E87DC-358D-4DAB-8908-346DDA7CF42A}">
      <text>
        <r>
          <rPr>
            <b/>
            <sz val="9"/>
            <color indexed="81"/>
            <rFont val="ＭＳ Ｐゴシック"/>
            <family val="3"/>
            <charset val="128"/>
          </rPr>
          <t>掛率に関係なく設定する商品について、「*」
注文書に表示するため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DSP23</author>
  </authors>
  <commentList>
    <comment ref="E12" authorId="0" shapeId="0" xr:uid="{00000000-0006-0000-0200-000001000000}">
      <text>
        <r>
          <rPr>
            <b/>
            <sz val="36"/>
            <color indexed="81"/>
            <rFont val="ＭＳ Ｐゴシック"/>
            <family val="3"/>
            <charset val="128"/>
          </rPr>
          <t>⑨　</t>
        </r>
        <r>
          <rPr>
            <sz val="16"/>
            <color indexed="81"/>
            <rFont val="ＭＳ Ｐゴシック"/>
            <family val="3"/>
            <charset val="128"/>
          </rPr>
          <t>数量入力</t>
        </r>
      </text>
    </comment>
    <comment ref="B13" authorId="0" shapeId="0" xr:uid="{00000000-0006-0000-0200-000002000000}">
      <text>
        <r>
          <rPr>
            <sz val="36"/>
            <color indexed="81"/>
            <rFont val="ＭＳ Ｐゴシック"/>
            <family val="3"/>
            <charset val="128"/>
          </rPr>
          <t>⑧</t>
        </r>
        <r>
          <rPr>
            <sz val="18"/>
            <color indexed="81"/>
            <rFont val="ＭＳ Ｐゴシック"/>
            <family val="3"/>
            <charset val="128"/>
          </rPr>
          <t>　　</t>
        </r>
        <r>
          <rPr>
            <sz val="16"/>
            <color indexed="81"/>
            <rFont val="ＭＳ Ｐゴシック"/>
            <family val="3"/>
            <charset val="128"/>
          </rPr>
          <t xml:space="preserve">（-）ハイフンを忘れずに入力してください。
　　　　　※ハイフンがないと商品名が表示されません。
</t>
        </r>
        <r>
          <rPr>
            <sz val="14"/>
            <color indexed="81"/>
            <rFont val="ＭＳ Ｐゴシック"/>
            <family val="3"/>
            <charset val="128"/>
          </rPr>
          <t xml:space="preserve">
　　　　　　　　　　　　　　　　　　　　 　　　　↓　
　　　　</t>
        </r>
        <r>
          <rPr>
            <sz val="16"/>
            <color indexed="81"/>
            <rFont val="ＭＳ Ｐゴシック"/>
            <family val="3"/>
            <charset val="128"/>
          </rPr>
          <t>　　　　　　　　　　　　　
　　　　　　　●●●●●　　　　　―　　　　　●●●
　　　　　（商品コード　５桁）　　　　　　　　　（柄番　３桁)
　※商品コードは左下別シート【商品リスト年/月更新】を参照ください。
　</t>
        </r>
      </text>
    </comment>
    <comment ref="B16" authorId="0" shapeId="0" xr:uid="{00000000-0006-0000-0200-000003000000}">
      <text>
        <r>
          <rPr>
            <sz val="16"/>
            <color indexed="81"/>
            <rFont val="ＭＳ Ｐゴシック"/>
            <family val="3"/>
            <charset val="128"/>
          </rPr>
          <t>※　柄番のない商品は商品コード
　　 ５桁のみ 入力してください。</t>
        </r>
        <r>
          <rPr>
            <sz val="18"/>
            <color indexed="81"/>
            <rFont val="ＭＳ Ｐゴシック"/>
            <family val="3"/>
            <charset val="128"/>
          </rPr>
          <t>　　</t>
        </r>
      </text>
    </comment>
    <comment ref="J26" authorId="0" shapeId="0" xr:uid="{00000000-0006-0000-0200-000004000000}">
      <text>
        <r>
          <rPr>
            <sz val="16"/>
            <color indexed="81"/>
            <rFont val="ＭＳ Ｐゴシック"/>
            <family val="3"/>
            <charset val="128"/>
          </rPr>
          <t>※注意
欄外に(*)表示の商品につきましては、
掛率に関係なく　一律の単価設定となっていす。</t>
        </r>
      </text>
    </comment>
  </commentList>
</comments>
</file>

<file path=xl/sharedStrings.xml><?xml version="1.0" encoding="utf-8"?>
<sst xmlns="http://schemas.openxmlformats.org/spreadsheetml/2006/main" count="1892" uniqueCount="1189">
  <si>
    <t>商品名</t>
  </si>
  <si>
    <t>柄名</t>
  </si>
  <si>
    <t xml:space="preserve">無地　ﾛｰｽﾞ                      </t>
  </si>
  <si>
    <t xml:space="preserve">４８　むす美一越　無地                  </t>
  </si>
  <si>
    <t>ご注文書</t>
    <rPh sb="1" eb="4">
      <t>チュウモンショ</t>
    </rPh>
    <phoneticPr fontId="22"/>
  </si>
  <si>
    <t>貴社名</t>
    <rPh sb="0" eb="2">
      <t>キシャ</t>
    </rPh>
    <rPh sb="2" eb="3">
      <t>メイ</t>
    </rPh>
    <phoneticPr fontId="22"/>
  </si>
  <si>
    <t>ご担当者様</t>
    <rPh sb="1" eb="3">
      <t>タントウ</t>
    </rPh>
    <rPh sb="3" eb="4">
      <t>シャ</t>
    </rPh>
    <rPh sb="4" eb="5">
      <t>サマ</t>
    </rPh>
    <phoneticPr fontId="22"/>
  </si>
  <si>
    <t>商品名</t>
    <rPh sb="0" eb="3">
      <t>ショウヒンメイ</t>
    </rPh>
    <phoneticPr fontId="22"/>
  </si>
  <si>
    <t>柄名</t>
    <rPh sb="0" eb="1">
      <t>ガラ</t>
    </rPh>
    <rPh sb="1" eb="2">
      <t>メイ</t>
    </rPh>
    <phoneticPr fontId="22"/>
  </si>
  <si>
    <t>数量</t>
    <rPh sb="0" eb="2">
      <t>スウリョウ</t>
    </rPh>
    <phoneticPr fontId="22"/>
  </si>
  <si>
    <t>合計</t>
    <rPh sb="0" eb="2">
      <t>ゴウケイ</t>
    </rPh>
    <phoneticPr fontId="22"/>
  </si>
  <si>
    <t>合計（税抜）</t>
    <rPh sb="0" eb="2">
      <t>ゴウケイ</t>
    </rPh>
    <rPh sb="3" eb="4">
      <t>ゼイ</t>
    </rPh>
    <rPh sb="4" eb="5">
      <t>ヌ</t>
    </rPh>
    <phoneticPr fontId="22"/>
  </si>
  <si>
    <t>商品柄コード</t>
    <rPh sb="0" eb="2">
      <t>ショウヒン</t>
    </rPh>
    <rPh sb="2" eb="3">
      <t>ガラ</t>
    </rPh>
    <phoneticPr fontId="18"/>
  </si>
  <si>
    <t>〒604-0031京都市中京区新町通二条南入ル
TEL:075-256-0123(代表)  FAX:075-256-0256</t>
    <phoneticPr fontId="18"/>
  </si>
  <si>
    <t>上代計</t>
    <rPh sb="0" eb="2">
      <t>ジョウダイ</t>
    </rPh>
    <rPh sb="2" eb="3">
      <t>ケイ</t>
    </rPh>
    <phoneticPr fontId="22"/>
  </si>
  <si>
    <t>@単価</t>
    <rPh sb="1" eb="3">
      <t>タンカ</t>
    </rPh>
    <phoneticPr fontId="22"/>
  </si>
  <si>
    <t>@上代</t>
    <rPh sb="1" eb="3">
      <t>ジョウダイ</t>
    </rPh>
    <phoneticPr fontId="22"/>
  </si>
  <si>
    <t>掛率</t>
    <rPh sb="0" eb="1">
      <t>カ</t>
    </rPh>
    <rPh sb="1" eb="2">
      <t>リツ</t>
    </rPh>
    <phoneticPr fontId="18"/>
  </si>
  <si>
    <t>▼支払方法</t>
    <phoneticPr fontId="18"/>
  </si>
  <si>
    <t>銀行振込(入金確認後出荷)又は商品代引。※いずれも手数料はご負担頂きますようよろしくお願いいたします</t>
    <phoneticPr fontId="18"/>
  </si>
  <si>
    <t>▼欠品時</t>
    <rPh sb="1" eb="3">
      <t>ケッピン</t>
    </rPh>
    <rPh sb="3" eb="4">
      <t>ジ</t>
    </rPh>
    <phoneticPr fontId="18"/>
  </si>
  <si>
    <t>#</t>
    <phoneticPr fontId="22"/>
  </si>
  <si>
    <t>品番</t>
    <rPh sb="0" eb="2">
      <t>ヒンバン</t>
    </rPh>
    <phoneticPr fontId="22"/>
  </si>
  <si>
    <t>http://www.ymds.co.jp/product/</t>
    <phoneticPr fontId="18"/>
  </si>
  <si>
    <t>　　　　　↓品番は、ホームページでご確認ください</t>
    <rPh sb="6" eb="8">
      <t>ヒンバン</t>
    </rPh>
    <rPh sb="18" eb="20">
      <t>カクニン</t>
    </rPh>
    <phoneticPr fontId="18"/>
  </si>
  <si>
    <t>10127-003</t>
  </si>
  <si>
    <t>10127-005</t>
  </si>
  <si>
    <t>10127-006</t>
  </si>
  <si>
    <t>10168-102</t>
  </si>
  <si>
    <t>10168-103</t>
  </si>
  <si>
    <t>10169-202</t>
  </si>
  <si>
    <t>10170-302</t>
  </si>
  <si>
    <t>10170-303</t>
  </si>
  <si>
    <t>10183-016</t>
  </si>
  <si>
    <t>10183-019</t>
  </si>
  <si>
    <t>10184-016</t>
  </si>
  <si>
    <t>10184-019</t>
  </si>
  <si>
    <t>10188-103</t>
  </si>
  <si>
    <t>10188-105</t>
  </si>
  <si>
    <t>10188-106</t>
  </si>
  <si>
    <t>10189-203</t>
  </si>
  <si>
    <t>10189-205</t>
  </si>
  <si>
    <t>10189-206</t>
  </si>
  <si>
    <t>20323-003</t>
  </si>
  <si>
    <t>20464-102</t>
  </si>
  <si>
    <t>20464-103</t>
  </si>
  <si>
    <t>20464-104</t>
  </si>
  <si>
    <t>20478-301</t>
  </si>
  <si>
    <t>20478-305</t>
  </si>
  <si>
    <t>20478-332</t>
  </si>
  <si>
    <t>20479-101</t>
  </si>
  <si>
    <t>20479-105</t>
  </si>
  <si>
    <t>20479-107</t>
  </si>
  <si>
    <t>21180-107</t>
  </si>
  <si>
    <t>22007-402</t>
  </si>
  <si>
    <t>30601-003</t>
  </si>
  <si>
    <t>30604-003</t>
  </si>
  <si>
    <t>50057-002</t>
  </si>
  <si>
    <t>50057-003</t>
  </si>
  <si>
    <t>50085-003</t>
  </si>
  <si>
    <t>50085-004</t>
  </si>
  <si>
    <t>50085-006</t>
  </si>
  <si>
    <t>50090-104</t>
  </si>
  <si>
    <t>50090-105</t>
  </si>
  <si>
    <t>50100-003</t>
  </si>
  <si>
    <t>50102-003</t>
  </si>
  <si>
    <t>50133-003</t>
  </si>
  <si>
    <t>51017-102</t>
  </si>
  <si>
    <t>51017-103</t>
  </si>
  <si>
    <t>51018-102</t>
  </si>
  <si>
    <t>51018-103</t>
  </si>
  <si>
    <t>60051-124</t>
  </si>
  <si>
    <t>60053-124</t>
  </si>
  <si>
    <t>80120-202</t>
  </si>
  <si>
    <t>80120-204</t>
  </si>
  <si>
    <t>90153-001</t>
  </si>
  <si>
    <t>欠品があった場合、欠品商品は一度キャンセルさせていただきます。申し訳ございませんが予めご了承下さいませ</t>
    <rPh sb="41" eb="42">
      <t>アラカジ</t>
    </rPh>
    <phoneticPr fontId="18"/>
  </si>
  <si>
    <t>下代税抜3万円未満は、送料がかかります</t>
    <rPh sb="0" eb="1">
      <t>ゲ</t>
    </rPh>
    <rPh sb="1" eb="2">
      <t>ダイ</t>
    </rPh>
    <rPh sb="2" eb="4">
      <t>ゼイヌキ</t>
    </rPh>
    <rPh sb="6" eb="7">
      <t>エン</t>
    </rPh>
    <rPh sb="7" eb="9">
      <t>ミマン</t>
    </rPh>
    <rPh sb="11" eb="13">
      <t>ソウリョウ</t>
    </rPh>
    <phoneticPr fontId="18"/>
  </si>
  <si>
    <t>▼送料</t>
    <rPh sb="1" eb="3">
      <t>ソウリョウ</t>
    </rPh>
    <phoneticPr fontId="18"/>
  </si>
  <si>
    <t>TEL</t>
    <phoneticPr fontId="22"/>
  </si>
  <si>
    <t>FAX</t>
    <phoneticPr fontId="22"/>
  </si>
  <si>
    <t>決済方法</t>
    <rPh sb="0" eb="2">
      <t>ケッサイ</t>
    </rPh>
    <rPh sb="2" eb="4">
      <t>ホウホウ</t>
    </rPh>
    <phoneticPr fontId="22"/>
  </si>
  <si>
    <t>お振込様名義</t>
    <phoneticPr fontId="22"/>
  </si>
  <si>
    <t>←「銀行振込」か「代引」かを選択</t>
    <rPh sb="2" eb="4">
      <t>ギンコウ</t>
    </rPh>
    <rPh sb="4" eb="6">
      <t>フリコミ</t>
    </rPh>
    <rPh sb="9" eb="11">
      <t>ダイビ</t>
    </rPh>
    <rPh sb="14" eb="16">
      <t>センタク</t>
    </rPh>
    <phoneticPr fontId="18"/>
  </si>
  <si>
    <t>←「銀行振込」を選択した場合</t>
    <rPh sb="2" eb="4">
      <t>ギンコウ</t>
    </rPh>
    <rPh sb="4" eb="6">
      <t>フリコミ</t>
    </rPh>
    <rPh sb="8" eb="10">
      <t>センタク</t>
    </rPh>
    <rPh sb="12" eb="14">
      <t>バアイ</t>
    </rPh>
    <phoneticPr fontId="18"/>
  </si>
  <si>
    <t>下代税抜3万円～（風呂敷50cm以下は5枚毎・70cm以上は3枚毎）</t>
    <phoneticPr fontId="18"/>
  </si>
  <si>
    <t>▼ロット</t>
    <phoneticPr fontId="18"/>
  </si>
  <si>
    <t>商品コードが間違っています</t>
  </si>
  <si>
    <t/>
  </si>
  <si>
    <t>トムソン箱S</t>
  </si>
  <si>
    <t>17×11.5×2.5cm</t>
  </si>
  <si>
    <t>10183-002</t>
    <phoneticPr fontId="18"/>
  </si>
  <si>
    <t>銀行振込</t>
  </si>
  <si>
    <t>山田繊維株式会社</t>
    <rPh sb="0" eb="2">
      <t>ヤマダ</t>
    </rPh>
    <rPh sb="2" eb="4">
      <t>センイ</t>
    </rPh>
    <rPh sb="4" eb="8">
      <t>カブシキガイシャ</t>
    </rPh>
    <phoneticPr fontId="18"/>
  </si>
  <si>
    <t>山田</t>
    <rPh sb="0" eb="2">
      <t>ヤマダ</t>
    </rPh>
    <phoneticPr fontId="18"/>
  </si>
  <si>
    <t>075-256-0256</t>
    <phoneticPr fontId="18"/>
  </si>
  <si>
    <t>ヤマダセンイカブシキガイシャ</t>
    <phoneticPr fontId="18"/>
  </si>
  <si>
    <t>営業担当</t>
    <rPh sb="0" eb="2">
      <t>エイギョウ</t>
    </rPh>
    <rPh sb="2" eb="4">
      <t>タントウ</t>
    </rPh>
    <phoneticPr fontId="18"/>
  </si>
  <si>
    <r>
      <rPr>
        <sz val="14"/>
        <color rgb="FFFF0000"/>
        <rFont val="メイリオ"/>
        <family val="3"/>
        <charset val="128"/>
      </rPr>
      <t>山田</t>
    </r>
    <r>
      <rPr>
        <sz val="14"/>
        <rFont val="メイリオ"/>
        <family val="3"/>
        <charset val="128"/>
      </rPr>
      <t>　宛</t>
    </r>
    <rPh sb="0" eb="2">
      <t>ヤマダ</t>
    </rPh>
    <phoneticPr fontId="18"/>
  </si>
  <si>
    <t>単価</t>
    <rPh sb="0" eb="2">
      <t>タンカ</t>
    </rPh>
    <phoneticPr fontId="18"/>
  </si>
  <si>
    <t>固定</t>
    <rPh sb="0" eb="2">
      <t>コテイ</t>
    </rPh>
    <phoneticPr fontId="18"/>
  </si>
  <si>
    <t>カタログの有効期限内でも製造中止する商品が出てくる場合がありますのでご了承ください
(新カタログ発刊時、商品リストが更新されますので再度、ダウンロードして頂く必要がございます）</t>
    <rPh sb="5" eb="7">
      <t>ユウコウ</t>
    </rPh>
    <rPh sb="7" eb="9">
      <t>キゲン</t>
    </rPh>
    <rPh sb="9" eb="10">
      <t>ナイ</t>
    </rPh>
    <rPh sb="12" eb="14">
      <t>セイゾウ</t>
    </rPh>
    <rPh sb="14" eb="16">
      <t>チュウシ</t>
    </rPh>
    <rPh sb="18" eb="20">
      <t>ショウヒン</t>
    </rPh>
    <rPh sb="21" eb="22">
      <t>デ</t>
    </rPh>
    <rPh sb="25" eb="27">
      <t>バアイ</t>
    </rPh>
    <rPh sb="35" eb="37">
      <t>リョウショウ</t>
    </rPh>
    <rPh sb="43" eb="44">
      <t>シン</t>
    </rPh>
    <rPh sb="48" eb="50">
      <t>ハッカン</t>
    </rPh>
    <rPh sb="50" eb="51">
      <t>ジ</t>
    </rPh>
    <rPh sb="52" eb="54">
      <t>ショウヒン</t>
    </rPh>
    <rPh sb="58" eb="60">
      <t>コウシン</t>
    </rPh>
    <rPh sb="66" eb="68">
      <t>サイド</t>
    </rPh>
    <rPh sb="77" eb="78">
      <t>イタダ</t>
    </rPh>
    <rPh sb="79" eb="81">
      <t>ヒツヨウ</t>
    </rPh>
    <phoneticPr fontId="18"/>
  </si>
  <si>
    <t>↑</t>
    <phoneticPr fontId="18"/>
  </si>
  <si>
    <t>欄外に「*」表示の商品については、掛率に関係なく
一律の単価設定となっています</t>
    <rPh sb="0" eb="2">
      <t>ランガイ</t>
    </rPh>
    <rPh sb="6" eb="8">
      <t>ヒョウジ</t>
    </rPh>
    <rPh sb="9" eb="11">
      <t>ショウヒン</t>
    </rPh>
    <rPh sb="17" eb="19">
      <t>カケリツ</t>
    </rPh>
    <rPh sb="20" eb="22">
      <t>カンケイ</t>
    </rPh>
    <rPh sb="25" eb="27">
      <t>イチリツ</t>
    </rPh>
    <rPh sb="28" eb="30">
      <t>タンカ</t>
    </rPh>
    <rPh sb="30" eb="32">
      <t>セッテイ</t>
    </rPh>
    <phoneticPr fontId="18"/>
  </si>
  <si>
    <t>*</t>
  </si>
  <si>
    <t>90153-002</t>
  </si>
  <si>
    <t>*</t>
    <phoneticPr fontId="18"/>
  </si>
  <si>
    <t>*</t>
    <phoneticPr fontId="18"/>
  </si>
  <si>
    <t>合計（税抜）</t>
    <rPh sb="0" eb="2">
      <t>ゴウケイ</t>
    </rPh>
    <rPh sb="3" eb="5">
      <t>ゼイヌキ</t>
    </rPh>
    <phoneticPr fontId="18"/>
  </si>
  <si>
    <t>70020-108</t>
  </si>
  <si>
    <t>30649-102</t>
  </si>
  <si>
    <t>30649-103</t>
  </si>
  <si>
    <t>30649-104</t>
  </si>
  <si>
    <t>24109-301</t>
    <phoneticPr fontId="18"/>
  </si>
  <si>
    <t>24109-302</t>
  </si>
  <si>
    <t>24109-303</t>
  </si>
  <si>
    <t>24109-304</t>
  </si>
  <si>
    <t>24105-110</t>
  </si>
  <si>
    <t>24106-311</t>
  </si>
  <si>
    <t>20473-102</t>
  </si>
  <si>
    <t>20724-202</t>
  </si>
  <si>
    <t>20724-203</t>
  </si>
  <si>
    <t>22008-404</t>
  </si>
  <si>
    <t>60053-150</t>
  </si>
  <si>
    <t>60053-152</t>
  </si>
  <si>
    <t>60053-154</t>
  </si>
  <si>
    <t>60051-150</t>
  </si>
  <si>
    <t>60051-152</t>
  </si>
  <si>
    <t>60051-154</t>
  </si>
  <si>
    <t>▼出荷</t>
    <rPh sb="1" eb="3">
      <t>シュッカ</t>
    </rPh>
    <phoneticPr fontId="18"/>
  </si>
  <si>
    <t>弊社にてご入金確認させていただいたお時間が12：00までにつきましては当日出荷。こちら以降の場合は翌日出荷とさせて頂きます。</t>
    <rPh sb="0" eb="2">
      <t>ヘイシャ</t>
    </rPh>
    <rPh sb="5" eb="7">
      <t>ニュウキン</t>
    </rPh>
    <rPh sb="7" eb="9">
      <t>カクニン</t>
    </rPh>
    <rPh sb="18" eb="20">
      <t>ジカン</t>
    </rPh>
    <rPh sb="35" eb="37">
      <t>トウジツ</t>
    </rPh>
    <rPh sb="37" eb="39">
      <t>シュッカ</t>
    </rPh>
    <rPh sb="43" eb="45">
      <t>イコウ</t>
    </rPh>
    <rPh sb="46" eb="48">
      <t>バアイ</t>
    </rPh>
    <rPh sb="49" eb="51">
      <t>ヨクジツ</t>
    </rPh>
    <rPh sb="51" eb="53">
      <t>シュッカ</t>
    </rPh>
    <rPh sb="57" eb="58">
      <t>イタダ</t>
    </rPh>
    <phoneticPr fontId="18"/>
  </si>
  <si>
    <r>
      <t>※</t>
    </r>
    <r>
      <rPr>
        <b/>
        <u/>
        <sz val="15"/>
        <rFont val="ＭＳ Ｐゴシック"/>
        <family val="3"/>
        <charset val="128"/>
        <scheme val="minor"/>
      </rPr>
      <t>メールでのご注文書送り先　</t>
    </r>
    <r>
      <rPr>
        <b/>
        <u/>
        <sz val="18"/>
        <rFont val="ＭＳ Ｐゴシック"/>
        <family val="3"/>
        <charset val="128"/>
        <scheme val="minor"/>
      </rPr>
      <t>：　</t>
    </r>
    <r>
      <rPr>
        <b/>
        <u/>
        <sz val="20"/>
        <color theme="8"/>
        <rFont val="ＭＳ Ｐゴシック"/>
        <family val="3"/>
        <charset val="128"/>
        <scheme val="minor"/>
      </rPr>
      <t>order@ymds.co.jp　</t>
    </r>
    <r>
      <rPr>
        <b/>
        <u/>
        <sz val="15"/>
        <rFont val="ＭＳ Ｐゴシック"/>
        <family val="3"/>
        <charset val="128"/>
        <scheme val="minor"/>
      </rPr>
      <t>までお願いします</t>
    </r>
    <r>
      <rPr>
        <b/>
        <u/>
        <sz val="16"/>
        <rFont val="ＭＳ Ｐゴシック"/>
        <family val="3"/>
        <charset val="128"/>
        <scheme val="minor"/>
      </rPr>
      <t>.</t>
    </r>
    <rPh sb="7" eb="9">
      <t>チュウモン</t>
    </rPh>
    <rPh sb="9" eb="10">
      <t>ショ</t>
    </rPh>
    <rPh sb="10" eb="11">
      <t>オク</t>
    </rPh>
    <rPh sb="12" eb="13">
      <t>サキ</t>
    </rPh>
    <rPh sb="36" eb="37">
      <t>ネガ</t>
    </rPh>
    <phoneticPr fontId="18"/>
  </si>
  <si>
    <t>075-256-0123</t>
    <phoneticPr fontId="18"/>
  </si>
  <si>
    <t>①貴社名</t>
    <rPh sb="1" eb="3">
      <t>キシャ</t>
    </rPh>
    <rPh sb="3" eb="4">
      <t>メイ</t>
    </rPh>
    <phoneticPr fontId="22"/>
  </si>
  <si>
    <t>②ご担当者様</t>
    <rPh sb="2" eb="4">
      <t>タントウ</t>
    </rPh>
    <rPh sb="4" eb="5">
      <t>シャ</t>
    </rPh>
    <rPh sb="5" eb="6">
      <t>サマ</t>
    </rPh>
    <phoneticPr fontId="22"/>
  </si>
  <si>
    <t>③TEL</t>
    <phoneticPr fontId="22"/>
  </si>
  <si>
    <t>④FAX</t>
    <phoneticPr fontId="22"/>
  </si>
  <si>
    <t>⑤決済方法</t>
    <rPh sb="1" eb="3">
      <t>ケッサイ</t>
    </rPh>
    <rPh sb="3" eb="5">
      <t>ホウホウ</t>
    </rPh>
    <phoneticPr fontId="22"/>
  </si>
  <si>
    <t>⑥お振込様名義</t>
    <phoneticPr fontId="22"/>
  </si>
  <si>
    <t>⑦掛率</t>
    <rPh sb="1" eb="2">
      <t>カ</t>
    </rPh>
    <rPh sb="2" eb="3">
      <t>リツ</t>
    </rPh>
    <phoneticPr fontId="18"/>
  </si>
  <si>
    <t>70022-104</t>
  </si>
  <si>
    <t>70022-105</t>
  </si>
  <si>
    <t>70022-106</t>
  </si>
  <si>
    <t>50071-003</t>
  </si>
  <si>
    <t>24110-303</t>
  </si>
  <si>
    <t>24110-304</t>
  </si>
  <si>
    <t>20822-301</t>
    <phoneticPr fontId="18"/>
  </si>
  <si>
    <t>20822-302</t>
    <phoneticPr fontId="18"/>
  </si>
  <si>
    <t>黄金比　唐草　濃藍</t>
    <rPh sb="0" eb="3">
      <t>オウゴンヒ</t>
    </rPh>
    <rPh sb="4" eb="6">
      <t>カラクサ</t>
    </rPh>
    <rPh sb="7" eb="8">
      <t>ノウ</t>
    </rPh>
    <rPh sb="8" eb="9">
      <t>アイ</t>
    </rPh>
    <phoneticPr fontId="18"/>
  </si>
  <si>
    <t>黄金比　唐草　藍むら染め</t>
    <rPh sb="0" eb="3">
      <t>オウゴンヒ</t>
    </rPh>
    <rPh sb="4" eb="6">
      <t>カラクサ</t>
    </rPh>
    <rPh sb="7" eb="8">
      <t>アイ</t>
    </rPh>
    <rPh sb="10" eb="11">
      <t>ソ</t>
    </rPh>
    <phoneticPr fontId="18"/>
  </si>
  <si>
    <t>20823-301</t>
    <phoneticPr fontId="18"/>
  </si>
  <si>
    <t>20823-302</t>
    <phoneticPr fontId="18"/>
  </si>
  <si>
    <t>クマの親子　濃藍</t>
    <rPh sb="3" eb="5">
      <t>オヤコ</t>
    </rPh>
    <phoneticPr fontId="18"/>
  </si>
  <si>
    <t>鶴亀　濃藍</t>
    <rPh sb="0" eb="2">
      <t>ツルカメ</t>
    </rPh>
    <phoneticPr fontId="18"/>
  </si>
  <si>
    <t>20903-301</t>
    <phoneticPr fontId="18"/>
  </si>
  <si>
    <t>対角絞り　濃藍</t>
    <rPh sb="0" eb="2">
      <t>タイカク</t>
    </rPh>
    <rPh sb="2" eb="3">
      <t>シボ</t>
    </rPh>
    <rPh sb="5" eb="6">
      <t>ノウ</t>
    </rPh>
    <rPh sb="6" eb="7">
      <t>アイ</t>
    </rPh>
    <phoneticPr fontId="18"/>
  </si>
  <si>
    <t>市松段染め　濃藍</t>
    <rPh sb="0" eb="2">
      <t>イチマツ</t>
    </rPh>
    <rPh sb="2" eb="3">
      <t>ダン</t>
    </rPh>
    <rPh sb="3" eb="4">
      <t>ソ</t>
    </rPh>
    <rPh sb="6" eb="7">
      <t>ノウ</t>
    </rPh>
    <rPh sb="7" eb="8">
      <t>アイ</t>
    </rPh>
    <phoneticPr fontId="18"/>
  </si>
  <si>
    <t>20553-303</t>
  </si>
  <si>
    <t>20553-306</t>
  </si>
  <si>
    <t>20552-103</t>
  </si>
  <si>
    <t>20552-105</t>
  </si>
  <si>
    <t>10286-202</t>
  </si>
  <si>
    <t>20523-302</t>
  </si>
  <si>
    <t>20554-201</t>
  </si>
  <si>
    <t>20554-202</t>
  </si>
  <si>
    <t>20554-203</t>
  </si>
  <si>
    <t>20554-204</t>
  </si>
  <si>
    <t>10168-120</t>
  </si>
  <si>
    <t>10168-121</t>
  </si>
  <si>
    <t>10169-220</t>
  </si>
  <si>
    <t>10169-221</t>
  </si>
  <si>
    <t>10170-320</t>
  </si>
  <si>
    <t>10170-321</t>
  </si>
  <si>
    <t>22007-403</t>
  </si>
  <si>
    <t>60051-155</t>
  </si>
  <si>
    <t>60051-156</t>
  </si>
  <si>
    <t>60051-157</t>
  </si>
  <si>
    <t>60053-155</t>
  </si>
  <si>
    <t>60053-156</t>
  </si>
  <si>
    <t>60053-157</t>
  </si>
  <si>
    <t>20523-301</t>
  </si>
  <si>
    <t>10286-201</t>
  </si>
  <si>
    <t>100 ひめむすび Adeline Klam</t>
  </si>
  <si>
    <t>50 ひめむすび Adeline Klam</t>
  </si>
  <si>
    <t>10283-201</t>
  </si>
  <si>
    <t>10285-201</t>
  </si>
  <si>
    <t>10285-202</t>
  </si>
  <si>
    <t>10281-201</t>
  </si>
  <si>
    <t>10282-201</t>
  </si>
  <si>
    <t>20567-301</t>
  </si>
  <si>
    <t>50 アール・ブリュットふろしき　</t>
  </si>
  <si>
    <t>70020-102</t>
    <phoneticPr fontId="22"/>
  </si>
  <si>
    <t>kata kata ふわふわタオル　</t>
    <phoneticPr fontId="22"/>
  </si>
  <si>
    <t>70020-103</t>
    <phoneticPr fontId="22"/>
  </si>
  <si>
    <t>70020-106</t>
    <phoneticPr fontId="22"/>
  </si>
  <si>
    <t>70020-109</t>
    <phoneticPr fontId="22"/>
  </si>
  <si>
    <t>70020-110</t>
    <phoneticPr fontId="22"/>
  </si>
  <si>
    <t>70022-101</t>
    <phoneticPr fontId="22"/>
  </si>
  <si>
    <t>70022-102</t>
  </si>
  <si>
    <t>70022-103</t>
  </si>
  <si>
    <t>70024-101</t>
    <phoneticPr fontId="22"/>
  </si>
  <si>
    <t>MUSUBI ORGANIC 4重ガーゼハンカチ</t>
    <rPh sb="16" eb="17">
      <t>ジュウ</t>
    </rPh>
    <phoneticPr fontId="22"/>
  </si>
  <si>
    <t>70024-102</t>
    <phoneticPr fontId="22"/>
  </si>
  <si>
    <t>70024-103</t>
    <phoneticPr fontId="22"/>
  </si>
  <si>
    <t>90152-001</t>
  </si>
  <si>
    <t>90152-002</t>
  </si>
  <si>
    <t>90154-001</t>
  </si>
  <si>
    <t>90154-002</t>
  </si>
  <si>
    <t>20473-101</t>
  </si>
  <si>
    <t>20478-338</t>
  </si>
  <si>
    <t>20716-301</t>
  </si>
  <si>
    <t>20716-302</t>
  </si>
  <si>
    <t>20829-201</t>
  </si>
  <si>
    <t>20829-202</t>
  </si>
  <si>
    <t>70021-101</t>
  </si>
  <si>
    <t>70021-102</t>
  </si>
  <si>
    <t>20402-308</t>
  </si>
  <si>
    <t>20821-012</t>
  </si>
  <si>
    <t>10215-107</t>
  </si>
  <si>
    <t>10216-207</t>
  </si>
  <si>
    <t>30649-101</t>
  </si>
  <si>
    <t>50094-006</t>
  </si>
  <si>
    <t>ガーゼはんかち</t>
  </si>
  <si>
    <t>ガーゼ手拭い</t>
  </si>
  <si>
    <t>ガーゼ手拭い</t>
    <rPh sb="3" eb="5">
      <t>テヌグ</t>
    </rPh>
    <phoneticPr fontId="22"/>
  </si>
  <si>
    <t>カタログ掲載外商品</t>
    <rPh sb="4" eb="6">
      <t>ケイサイ</t>
    </rPh>
    <rPh sb="6" eb="7">
      <t>ガイ</t>
    </rPh>
    <rPh sb="7" eb="9">
      <t>ショウヒン</t>
    </rPh>
    <phoneticPr fontId="18"/>
  </si>
  <si>
    <t>24101-101</t>
    <phoneticPr fontId="22"/>
  </si>
  <si>
    <r>
      <t>24101-103</t>
    </r>
    <r>
      <rPr>
        <sz val="11"/>
        <rFont val="ＭＳ Ｐゴシック"/>
        <family val="3"/>
        <charset val="128"/>
      </rPr>
      <t/>
    </r>
  </si>
  <si>
    <r>
      <t>24101-106</t>
    </r>
    <r>
      <rPr>
        <sz val="11"/>
        <rFont val="ＭＳ Ｐゴシック"/>
        <family val="3"/>
        <charset val="128"/>
      </rPr>
      <t/>
    </r>
  </si>
  <si>
    <t>24101-107</t>
    <phoneticPr fontId="22"/>
  </si>
  <si>
    <t>24101-110</t>
    <phoneticPr fontId="22"/>
  </si>
  <si>
    <t>24101-112</t>
    <phoneticPr fontId="22"/>
  </si>
  <si>
    <t>24101-116</t>
  </si>
  <si>
    <t>24102-301</t>
    <phoneticPr fontId="22"/>
  </si>
  <si>
    <r>
      <t>24102-304</t>
    </r>
    <r>
      <rPr>
        <sz val="11"/>
        <rFont val="ＭＳ Ｐゴシック"/>
        <family val="3"/>
        <charset val="128"/>
      </rPr>
      <t/>
    </r>
  </si>
  <si>
    <t>24102-307</t>
    <phoneticPr fontId="22"/>
  </si>
  <si>
    <t>24102-308</t>
    <phoneticPr fontId="22"/>
  </si>
  <si>
    <t>24105-101</t>
    <phoneticPr fontId="22"/>
  </si>
  <si>
    <r>
      <t>24105-103</t>
    </r>
    <r>
      <rPr>
        <sz val="11"/>
        <rFont val="ＭＳ Ｐゴシック"/>
        <family val="3"/>
        <charset val="128"/>
      </rPr>
      <t/>
    </r>
  </si>
  <si>
    <r>
      <t>24105-104</t>
    </r>
    <r>
      <rPr>
        <sz val="11"/>
        <rFont val="ＭＳ Ｐゴシック"/>
        <family val="3"/>
        <charset val="128"/>
      </rPr>
      <t/>
    </r>
  </si>
  <si>
    <r>
      <t>24105-105</t>
    </r>
    <r>
      <rPr>
        <sz val="11"/>
        <rFont val="ＭＳ Ｐゴシック"/>
        <family val="3"/>
        <charset val="128"/>
      </rPr>
      <t/>
    </r>
  </si>
  <si>
    <t>24105-107</t>
    <phoneticPr fontId="22"/>
  </si>
  <si>
    <t>24105-108</t>
    <phoneticPr fontId="22"/>
  </si>
  <si>
    <t>24106-301</t>
    <phoneticPr fontId="22"/>
  </si>
  <si>
    <r>
      <t>24106-303</t>
    </r>
    <r>
      <rPr>
        <sz val="11"/>
        <rFont val="ＭＳ Ｐゴシック"/>
        <family val="3"/>
        <charset val="128"/>
      </rPr>
      <t/>
    </r>
  </si>
  <si>
    <r>
      <t>24106-304</t>
    </r>
    <r>
      <rPr>
        <sz val="11"/>
        <rFont val="ＭＳ Ｐゴシック"/>
        <family val="3"/>
        <charset val="128"/>
      </rPr>
      <t/>
    </r>
  </si>
  <si>
    <r>
      <t>24106-305</t>
    </r>
    <r>
      <rPr>
        <sz val="11"/>
        <rFont val="ＭＳ Ｐゴシック"/>
        <family val="3"/>
        <charset val="128"/>
      </rPr>
      <t/>
    </r>
  </si>
  <si>
    <t>24106-308</t>
    <phoneticPr fontId="22"/>
  </si>
  <si>
    <t>30654-201</t>
    <phoneticPr fontId="22"/>
  </si>
  <si>
    <t>30654-204</t>
  </si>
  <si>
    <t>30654-205</t>
  </si>
  <si>
    <t>30654-206</t>
  </si>
  <si>
    <t xml:space="preserve">100　ミナ ペルホネン ウール― </t>
  </si>
  <si>
    <t>100　ミナ ペルホネン ウール―</t>
  </si>
  <si>
    <t>24110-301</t>
  </si>
  <si>
    <t>つばきサーモンピンク</t>
  </si>
  <si>
    <t>シトラスイエロー</t>
  </si>
  <si>
    <t>菊レッド</t>
  </si>
  <si>
    <t>牡丹ピンク</t>
  </si>
  <si>
    <t>牡丹オレンジ</t>
  </si>
  <si>
    <t>鶴ターコイズ</t>
  </si>
  <si>
    <t>牡丹レッド</t>
  </si>
  <si>
    <t>ハチドリグリーン</t>
  </si>
  <si>
    <t>ハチドリキイロ</t>
  </si>
  <si>
    <t>ナガスクジラブルー</t>
  </si>
  <si>
    <t>ワンウオッシュ</t>
  </si>
  <si>
    <t>風チャコールグレー</t>
  </si>
  <si>
    <t>ピコレースホワイト</t>
  </si>
  <si>
    <t>くねくね模様ネイビー</t>
  </si>
  <si>
    <t>いのししの子どもたちピンク/ブルー</t>
  </si>
  <si>
    <t>遊び場マルチ</t>
  </si>
  <si>
    <t>いろいろな色のさかなマルチ</t>
  </si>
  <si>
    <t>くまととりイエロー</t>
  </si>
  <si>
    <t>ワニピンク</t>
  </si>
  <si>
    <t>ネコと毛糸ピンク</t>
  </si>
  <si>
    <t>フクロウグリーン</t>
  </si>
  <si>
    <t>ゴリラピンク</t>
  </si>
  <si>
    <t>つばきグレー</t>
  </si>
  <si>
    <t>四葉とどくだみグリーン</t>
  </si>
  <si>
    <t>まめセイジ</t>
  </si>
  <si>
    <t>つなぎだんごアカ</t>
  </si>
  <si>
    <t>バラマルチ</t>
  </si>
  <si>
    <t>つばきアオネズ</t>
  </si>
  <si>
    <t>つばきアカ</t>
  </si>
  <si>
    <t>ネコヤマブキ</t>
  </si>
  <si>
    <t>枝梅ムラサキ</t>
  </si>
  <si>
    <t>まめミズイロ</t>
  </si>
  <si>
    <t>すずらんアカ</t>
  </si>
  <si>
    <t>セレナーデクロ</t>
  </si>
  <si>
    <t>フラミンゴブルー</t>
  </si>
  <si>
    <t>ハーブグリーン</t>
  </si>
  <si>
    <t>やさいマルチ</t>
  </si>
  <si>
    <t>クロ</t>
  </si>
  <si>
    <t>ブラックウォールナット</t>
  </si>
  <si>
    <t>ナラ</t>
  </si>
  <si>
    <t xml:space="preserve"> ナラ</t>
  </si>
  <si>
    <t>ブラック</t>
  </si>
  <si>
    <t>ホワイト</t>
  </si>
  <si>
    <t>ねこととりピンク</t>
  </si>
  <si>
    <t>ねこととりグリーン</t>
  </si>
  <si>
    <t>ミニブーケアカ</t>
  </si>
  <si>
    <t>フラワーストライプグレー</t>
  </si>
  <si>
    <t>梅アカ/グリーン</t>
  </si>
  <si>
    <t>菊アカ/セイジ</t>
  </si>
  <si>
    <t>菊ウスムラサキ/セイジ</t>
  </si>
  <si>
    <t>松テツ/アカ</t>
  </si>
  <si>
    <t>結アイ/オレンジ</t>
  </si>
  <si>
    <t>しだれ桜ピンク/グリーン</t>
  </si>
  <si>
    <t>祥雲クリーム</t>
  </si>
  <si>
    <t>浪裏に富士ベージュ</t>
  </si>
  <si>
    <t>赤富士コン</t>
  </si>
  <si>
    <t>写楽グレー</t>
  </si>
  <si>
    <t>寛政三美人シロネズ</t>
  </si>
  <si>
    <t>ビードロを吹く女ウスグレー</t>
  </si>
  <si>
    <t>甲州石班沢アイ</t>
  </si>
  <si>
    <t>猫飼好五十三疋ピンク</t>
  </si>
  <si>
    <t>丸窓アカ</t>
  </si>
  <si>
    <t>丸窓モスグリーン</t>
  </si>
  <si>
    <t>猿追いピンク</t>
  </si>
  <si>
    <t>相撲ブルー</t>
  </si>
  <si>
    <t>波に千鳥ミズイロ</t>
  </si>
  <si>
    <t>貝合せローズ</t>
  </si>
  <si>
    <t>芝うさぎムラサキ</t>
  </si>
  <si>
    <t>かきつばたウスグレー</t>
  </si>
  <si>
    <t>はすピンク</t>
  </si>
  <si>
    <t>桜 グリーン</t>
  </si>
  <si>
    <t>梅シロネズ</t>
  </si>
  <si>
    <t>椿テツコン</t>
  </si>
  <si>
    <t>梅ピンク</t>
  </si>
  <si>
    <t>花づくしアカ</t>
  </si>
  <si>
    <t>花唐草グレー</t>
  </si>
  <si>
    <t>花唐草セイジ</t>
  </si>
  <si>
    <t>花唐草カラシ</t>
  </si>
  <si>
    <t>双鳥文 アイ</t>
  </si>
  <si>
    <t>円鏡ムラサキ</t>
  </si>
  <si>
    <t>花氈ベージュ</t>
  </si>
  <si>
    <t>双鳳文チャ</t>
  </si>
  <si>
    <t>山羊文グリーン</t>
  </si>
  <si>
    <t>狩猟文コン</t>
  </si>
  <si>
    <t>獅子文アカ</t>
  </si>
  <si>
    <t>鴛鴦唐草文コン</t>
  </si>
  <si>
    <t>葡萄唐草文アカ</t>
  </si>
  <si>
    <t>コン</t>
  </si>
  <si>
    <t>キナリ</t>
  </si>
  <si>
    <t>片身替りアカ</t>
  </si>
  <si>
    <t>松竹梅 アカ</t>
  </si>
  <si>
    <t>市松 コン</t>
  </si>
  <si>
    <t>鮫ムラサキ/グリーン</t>
  </si>
  <si>
    <t>鮫アカ/キ</t>
  </si>
  <si>
    <t>鮫テツ/ローズ</t>
  </si>
  <si>
    <t>利休梅アカ/オレンジ</t>
  </si>
  <si>
    <t>利休梅ピンク/クリーム</t>
  </si>
  <si>
    <t>利休梅グリーン/ピンク</t>
  </si>
  <si>
    <t>ムラサキ</t>
  </si>
  <si>
    <t>ローズ</t>
  </si>
  <si>
    <t>ピンク</t>
  </si>
  <si>
    <t>ワカバ</t>
  </si>
  <si>
    <t>パープル</t>
  </si>
  <si>
    <t>フジ</t>
  </si>
  <si>
    <t>テツ/オレンジ</t>
  </si>
  <si>
    <t>ムラサキ/グリーン</t>
  </si>
  <si>
    <t>テツ</t>
  </si>
  <si>
    <t>鮫小紋ムラサキ/グリーン</t>
  </si>
  <si>
    <t>鮫小紋シュ/キ</t>
  </si>
  <si>
    <t>花の枝ヤマブキ</t>
  </si>
  <si>
    <t>貝合わせウスオレンジ</t>
  </si>
  <si>
    <t>花の丸にうさぎピンク</t>
  </si>
  <si>
    <t>辻ヶ花ハトバ</t>
  </si>
  <si>
    <t>花鳥梅花文</t>
  </si>
  <si>
    <t>獅子狩文</t>
  </si>
  <si>
    <t>桐に向鳳凰丸文</t>
  </si>
  <si>
    <t>宝づくしホワイト</t>
  </si>
  <si>
    <t>花唐草クリーム</t>
  </si>
  <si>
    <t>うさぎピンク</t>
  </si>
  <si>
    <t>梅ローズ</t>
  </si>
  <si>
    <t>はぎグレー</t>
  </si>
  <si>
    <t>ベニ</t>
  </si>
  <si>
    <t>鶴／ハス　　　　エンジ/グレー</t>
  </si>
  <si>
    <t>エンジ/ハトバ</t>
  </si>
  <si>
    <t>キンチャ/グレー</t>
  </si>
  <si>
    <t>萩の丸ムラサキ</t>
  </si>
  <si>
    <t>萩の丸グレー</t>
  </si>
  <si>
    <t>萩の丸ピンク</t>
  </si>
  <si>
    <t>藤の花ムラサキ</t>
  </si>
  <si>
    <t>鉄線ブルー</t>
  </si>
  <si>
    <t>ミモザイエロー</t>
  </si>
  <si>
    <t>満開桜ピンク</t>
  </si>
  <si>
    <t>ダリアパープル</t>
  </si>
  <si>
    <t>南天と鳥オレンジ</t>
  </si>
  <si>
    <t>chou choライトグレー</t>
  </si>
  <si>
    <t>chou choブルー</t>
  </si>
  <si>
    <t>chou choイエロー/ピーコック</t>
  </si>
  <si>
    <t>chou choサーモンピンク/グリーン</t>
  </si>
  <si>
    <t>hana haneチャコール/ライトグリーン</t>
  </si>
  <si>
    <t>karakusaイエロー/スモーキーブルー</t>
  </si>
  <si>
    <t>run run runグレー/ピンク</t>
  </si>
  <si>
    <t>incline flowerブルー/キイロ</t>
  </si>
  <si>
    <t>karakusaベージュ/ライトミックス</t>
  </si>
  <si>
    <t>hana haneネイビー</t>
  </si>
  <si>
    <t>hana haneグレー</t>
  </si>
  <si>
    <t>letter of flowerグレー</t>
  </si>
  <si>
    <t>flower basket イエローミックス</t>
  </si>
  <si>
    <t>flower basket ブルーミックス</t>
  </si>
  <si>
    <t>snow candle ブルー</t>
  </si>
  <si>
    <t>snow candle グリーン</t>
  </si>
  <si>
    <t>tsutsumuホワイト</t>
  </si>
  <si>
    <t>tsutsumuネイビー</t>
  </si>
  <si>
    <r>
      <t xml:space="preserve">カタログの有効期限内でも製造中止する商品が出てくる場合がありますのでご了承ください
</t>
    </r>
    <r>
      <rPr>
        <b/>
        <sz val="12"/>
        <color rgb="FFFF0000"/>
        <rFont val="メイリオ"/>
        <family val="3"/>
        <charset val="128"/>
      </rPr>
      <t>(新カタログ発刊時、商品リストが更新されますので再度、ダウンロードして頂く必要がございます</t>
    </r>
    <r>
      <rPr>
        <b/>
        <sz val="12"/>
        <rFont val="メイリオ"/>
        <family val="3"/>
        <charset val="128"/>
      </rPr>
      <t>）</t>
    </r>
    <rPh sb="5" eb="7">
      <t>ユウコウ</t>
    </rPh>
    <rPh sb="7" eb="9">
      <t>キゲン</t>
    </rPh>
    <rPh sb="9" eb="10">
      <t>ナイ</t>
    </rPh>
    <rPh sb="12" eb="14">
      <t>セイゾウ</t>
    </rPh>
    <rPh sb="14" eb="16">
      <t>チュウシ</t>
    </rPh>
    <rPh sb="18" eb="20">
      <t>ショウヒン</t>
    </rPh>
    <rPh sb="21" eb="22">
      <t>デ</t>
    </rPh>
    <rPh sb="25" eb="27">
      <t>バアイ</t>
    </rPh>
    <rPh sb="35" eb="37">
      <t>リョウショウ</t>
    </rPh>
    <rPh sb="43" eb="44">
      <t>シン</t>
    </rPh>
    <rPh sb="48" eb="50">
      <t>ハッカン</t>
    </rPh>
    <rPh sb="50" eb="51">
      <t>ジ</t>
    </rPh>
    <rPh sb="52" eb="54">
      <t>ショウヒン</t>
    </rPh>
    <rPh sb="58" eb="60">
      <t>コウシン</t>
    </rPh>
    <rPh sb="66" eb="68">
      <t>サイド</t>
    </rPh>
    <rPh sb="77" eb="78">
      <t>イタダ</t>
    </rPh>
    <rPh sb="79" eb="81">
      <t>ヒツヨウ</t>
    </rPh>
    <phoneticPr fontId="18"/>
  </si>
  <si>
    <t>20724-209</t>
  </si>
  <si>
    <t>20724-210</t>
  </si>
  <si>
    <t>※入力は①～⑨までの手順でご入力ください。</t>
    <rPh sb="1" eb="3">
      <t>ニュウリョク</t>
    </rPh>
    <rPh sb="10" eb="11">
      <t>テ</t>
    </rPh>
    <rPh sb="11" eb="12">
      <t>ジュン</t>
    </rPh>
    <rPh sb="14" eb="16">
      <t>ニュウリョク</t>
    </rPh>
    <phoneticPr fontId="18"/>
  </si>
  <si>
    <t>まるブルーグリーン</t>
  </si>
  <si>
    <t>10261-311</t>
  </si>
  <si>
    <t>Adeline Klam 牡丹ローズ</t>
  </si>
  <si>
    <t>10261-310</t>
  </si>
  <si>
    <t>Adeline Klam 牡丹オレンジ</t>
  </si>
  <si>
    <t>竹久夢二 つばきモスグリーン</t>
  </si>
  <si>
    <t>鈴木マサル TREE HOUSEネイビー</t>
  </si>
  <si>
    <t>10261-304</t>
  </si>
  <si>
    <t>kata kata ハチドリグリーン</t>
  </si>
  <si>
    <t>10261-305</t>
  </si>
  <si>
    <t>kata kata ハチドリキイロ</t>
  </si>
  <si>
    <t>10261-306</t>
  </si>
  <si>
    <t>kata kata くまとさけグリーン</t>
  </si>
  <si>
    <t>kata kata ナガスクジラブルー</t>
  </si>
  <si>
    <t>10261-303</t>
  </si>
  <si>
    <t>伊砂文様 結ライトカーキ</t>
  </si>
  <si>
    <t>10261-309</t>
  </si>
  <si>
    <t>レスキューグリーン</t>
  </si>
  <si>
    <t>10283-202</t>
  </si>
  <si>
    <t>ゆりネイビー</t>
  </si>
  <si>
    <t>20014-101</t>
    <phoneticPr fontId="22"/>
  </si>
  <si>
    <t>20014-102</t>
    <phoneticPr fontId="22"/>
  </si>
  <si>
    <t>20014-103</t>
    <phoneticPr fontId="22"/>
  </si>
  <si>
    <t>20014-104</t>
    <phoneticPr fontId="22"/>
  </si>
  <si>
    <t>20015-201</t>
    <phoneticPr fontId="22"/>
  </si>
  <si>
    <t>20015-202</t>
    <phoneticPr fontId="22"/>
  </si>
  <si>
    <t>20015-203</t>
    <phoneticPr fontId="22"/>
  </si>
  <si>
    <t>20015-204</t>
    <phoneticPr fontId="22"/>
  </si>
  <si>
    <t>花まりうさぎクリーム</t>
  </si>
  <si>
    <t>疋田梅サンゴ</t>
  </si>
  <si>
    <t>昼夜桜コン</t>
  </si>
  <si>
    <t>菊イエロー</t>
  </si>
  <si>
    <t>七宝アカ</t>
  </si>
  <si>
    <t>麻の葉亀甲アカ</t>
  </si>
  <si>
    <t>千鳥アカ</t>
  </si>
  <si>
    <t>ネズ</t>
  </si>
  <si>
    <t>コウジ</t>
  </si>
  <si>
    <t>100　天然藍染 野老（ところ）むすび</t>
    <rPh sb="4" eb="6">
      <t>テンネン</t>
    </rPh>
    <rPh sb="6" eb="8">
      <t>アイゾ</t>
    </rPh>
    <rPh sb="9" eb="11">
      <t>トコロ</t>
    </rPh>
    <phoneticPr fontId="18"/>
  </si>
  <si>
    <t>100　天然藍染　ｋａｔａ ｋａｔａむすび</t>
    <rPh sb="4" eb="6">
      <t>テンネン</t>
    </rPh>
    <rPh sb="6" eb="8">
      <t>アイゾ</t>
    </rPh>
    <phoneticPr fontId="18"/>
  </si>
  <si>
    <t>100　天然藍染 むす美　対角絞り</t>
    <rPh sb="4" eb="6">
      <t>テンネン</t>
    </rPh>
    <rPh sb="6" eb="8">
      <t>アイゾ</t>
    </rPh>
    <rPh sb="11" eb="12">
      <t>ビ</t>
    </rPh>
    <rPh sb="13" eb="15">
      <t>タイカク</t>
    </rPh>
    <rPh sb="15" eb="16">
      <t>シボ</t>
    </rPh>
    <phoneticPr fontId="18"/>
  </si>
  <si>
    <t>100　天然藍染 むす美　市松段染め</t>
    <rPh sb="4" eb="6">
      <t>テンネン</t>
    </rPh>
    <rPh sb="6" eb="8">
      <t>アイゾ</t>
    </rPh>
    <rPh sb="11" eb="12">
      <t>ビ</t>
    </rPh>
    <rPh sb="13" eb="15">
      <t>イチマツ</t>
    </rPh>
    <rPh sb="15" eb="16">
      <t>ダン</t>
    </rPh>
    <rPh sb="16" eb="17">
      <t>ソ</t>
    </rPh>
    <phoneticPr fontId="18"/>
  </si>
  <si>
    <t>100　ミナペルホネン　リネンエンブロ　Ｌ</t>
    <phoneticPr fontId="22"/>
  </si>
  <si>
    <t>66　ミナペルホネン　正絹ちりめん　両面</t>
    <phoneticPr fontId="22"/>
  </si>
  <si>
    <t>20375-104</t>
  </si>
  <si>
    <t>20375-105</t>
  </si>
  <si>
    <t>20375-106</t>
  </si>
  <si>
    <t>20375-107</t>
  </si>
  <si>
    <t>20378-204</t>
  </si>
  <si>
    <t>20378-205</t>
  </si>
  <si>
    <t>20378-206</t>
  </si>
  <si>
    <t>20378-207</t>
  </si>
  <si>
    <t>ライトピンク</t>
  </si>
  <si>
    <t>20478-340</t>
  </si>
  <si>
    <t>10287-202</t>
    <phoneticPr fontId="18"/>
  </si>
  <si>
    <t>70  アクアドロップミナペルホネン　</t>
    <phoneticPr fontId="18"/>
  </si>
  <si>
    <t>sea lace ブラック</t>
  </si>
  <si>
    <t>sea lace ブラック</t>
    <phoneticPr fontId="18"/>
  </si>
  <si>
    <t>10287-201</t>
    <phoneticPr fontId="18"/>
  </si>
  <si>
    <t>pleasure herb ライトブルー</t>
  </si>
  <si>
    <t>pleasure herb ライトブルー</t>
    <phoneticPr fontId="18"/>
  </si>
  <si>
    <t>10262-301</t>
    <phoneticPr fontId="18"/>
  </si>
  <si>
    <t>100　ミナペルホネン　アクアドロップ　リサイクル</t>
  </si>
  <si>
    <t>100　ミナペルホネン　アクアドロップ　リサイクル</t>
    <phoneticPr fontId="18"/>
  </si>
  <si>
    <t>10262-302</t>
  </si>
  <si>
    <t>10262-304</t>
    <phoneticPr fontId="18"/>
  </si>
  <si>
    <t>hana haneグリーン</t>
    <phoneticPr fontId="18"/>
  </si>
  <si>
    <t>10262-306</t>
  </si>
  <si>
    <t>10262-303</t>
    <phoneticPr fontId="18"/>
  </si>
  <si>
    <t>10262-305</t>
    <phoneticPr fontId="18"/>
  </si>
  <si>
    <t>letter of flowerグリーン</t>
    <phoneticPr fontId="18"/>
  </si>
  <si>
    <t>10262-307</t>
  </si>
  <si>
    <t>24110-305</t>
  </si>
  <si>
    <t>24110-306</t>
  </si>
  <si>
    <t>100　ミナ ペルホネン オーガニック　</t>
    <phoneticPr fontId="18"/>
  </si>
  <si>
    <t>soffione イエロー</t>
  </si>
  <si>
    <t>soffione グリーン</t>
    <phoneticPr fontId="18"/>
  </si>
  <si>
    <t>24111-201</t>
    <phoneticPr fontId="18"/>
  </si>
  <si>
    <t>24111-202</t>
    <phoneticPr fontId="18"/>
  </si>
  <si>
    <t>70　ミナ ペルホネン オーガニック　</t>
    <phoneticPr fontId="18"/>
  </si>
  <si>
    <t>sora check ネイビー</t>
    <phoneticPr fontId="18"/>
  </si>
  <si>
    <t>sora check ブラック</t>
    <phoneticPr fontId="18"/>
  </si>
  <si>
    <t>50　ミナペルホネン両面</t>
  </si>
  <si>
    <t>50　ミナペルホネン両面</t>
    <phoneticPr fontId="22"/>
  </si>
  <si>
    <t>24105-112</t>
    <phoneticPr fontId="18"/>
  </si>
  <si>
    <t>hana haneダークグリーン/ベージュ</t>
    <phoneticPr fontId="18"/>
  </si>
  <si>
    <t>24105-113</t>
    <phoneticPr fontId="18"/>
  </si>
  <si>
    <t>karakusaブルー/ベージュ</t>
    <phoneticPr fontId="18"/>
  </si>
  <si>
    <t>24105-114</t>
    <phoneticPr fontId="18"/>
  </si>
  <si>
    <t>run run run ピンク/モスグリーン</t>
    <phoneticPr fontId="18"/>
  </si>
  <si>
    <t>100　ミナペルホネン両面</t>
    <phoneticPr fontId="22"/>
  </si>
  <si>
    <t>24106-312</t>
    <phoneticPr fontId="18"/>
  </si>
  <si>
    <t>24106-313</t>
    <phoneticPr fontId="18"/>
  </si>
  <si>
    <t>24106-314</t>
    <phoneticPr fontId="18"/>
  </si>
  <si>
    <t>10288-201</t>
    <phoneticPr fontId="18"/>
  </si>
  <si>
    <t>70 Adeline Klam アクアドロップ</t>
    <phoneticPr fontId="18"/>
  </si>
  <si>
    <t>牡丹ブルーグリーン</t>
  </si>
  <si>
    <t>10288-202</t>
    <phoneticPr fontId="18"/>
  </si>
  <si>
    <t>つばきグリーン</t>
  </si>
  <si>
    <t>フラワーガーデングレーネイビー</t>
  </si>
  <si>
    <t>20553-309</t>
  </si>
  <si>
    <t>扇子ピンク</t>
  </si>
  <si>
    <t>扇子レモンイエロー</t>
  </si>
  <si>
    <t>桜グリーン</t>
  </si>
  <si>
    <t>桜ブルーグレー</t>
  </si>
  <si>
    <t>梅ベビーピンク/ミント</t>
  </si>
  <si>
    <t>新芽キイロ/ライトグリーン</t>
  </si>
  <si>
    <t>結ダークグレー/ブルー</t>
  </si>
  <si>
    <t>椿オレンジ/ブルー</t>
  </si>
  <si>
    <t>菊クリーム</t>
  </si>
  <si>
    <t>蔦にひょうたんウスキ</t>
  </si>
  <si>
    <t>月に草花ベージュ</t>
  </si>
  <si>
    <t>花鳥更紗キナリ</t>
  </si>
  <si>
    <t>花鳥更紗アオミドリ</t>
  </si>
  <si>
    <t>ダークインディゴ</t>
  </si>
  <si>
    <t>ペールブルー</t>
  </si>
  <si>
    <t>ダークブラウン</t>
  </si>
  <si>
    <t>スモーキーピンク</t>
  </si>
  <si>
    <t>45 ポリエステルちりめん 無地</t>
    <rPh sb="14" eb="16">
      <t>ムジ</t>
    </rPh>
    <phoneticPr fontId="22"/>
  </si>
  <si>
    <t>70 ポリエステルちりめん 無地</t>
    <rPh sb="14" eb="16">
      <t>ムジ</t>
    </rPh>
    <phoneticPr fontId="22"/>
  </si>
  <si>
    <t>24101-117</t>
    <phoneticPr fontId="18"/>
  </si>
  <si>
    <t>24101-118</t>
    <phoneticPr fontId="18"/>
  </si>
  <si>
    <t>karakusa ブルー／ベージュ</t>
    <phoneticPr fontId="18"/>
  </si>
  <si>
    <t>上代</t>
    <rPh sb="0" eb="2">
      <t>ジョウダイ</t>
    </rPh>
    <phoneticPr fontId="18"/>
  </si>
  <si>
    <t>弊社にてご入金確認させていただいたお時間が11：00までにつきましては当日出荷。こちら以降の場合は翌日出荷とさせて頂きます。</t>
    <rPh sb="0" eb="2">
      <t>ヘイシャ</t>
    </rPh>
    <rPh sb="5" eb="7">
      <t>ニュウキン</t>
    </rPh>
    <rPh sb="7" eb="9">
      <t>カクニン</t>
    </rPh>
    <rPh sb="18" eb="20">
      <t>ジカン</t>
    </rPh>
    <rPh sb="35" eb="37">
      <t>トウジツ</t>
    </rPh>
    <rPh sb="37" eb="39">
      <t>シュッカ</t>
    </rPh>
    <rPh sb="43" eb="45">
      <t>イコウ</t>
    </rPh>
    <rPh sb="46" eb="48">
      <t>バアイ</t>
    </rPh>
    <rPh sb="49" eb="51">
      <t>ヨクジツ</t>
    </rPh>
    <rPh sb="51" eb="53">
      <t>シュッカ</t>
    </rPh>
    <rPh sb="57" eb="58">
      <t>イタダ</t>
    </rPh>
    <phoneticPr fontId="18"/>
  </si>
  <si>
    <r>
      <t xml:space="preserve">ご注文書       </t>
    </r>
    <r>
      <rPr>
        <b/>
        <sz val="18"/>
        <rFont val="メイリオ"/>
        <family val="3"/>
        <charset val="128"/>
      </rPr>
      <t>※メールでのご注文書送り先：</t>
    </r>
    <r>
      <rPr>
        <b/>
        <u/>
        <sz val="20"/>
        <color theme="8"/>
        <rFont val="メイリオ"/>
        <family val="3"/>
        <charset val="128"/>
      </rPr>
      <t>order@ymds.co.jp</t>
    </r>
    <r>
      <rPr>
        <b/>
        <sz val="18"/>
        <rFont val="メイリオ"/>
        <family val="3"/>
        <charset val="128"/>
      </rPr>
      <t>　までお願いします.</t>
    </r>
    <phoneticPr fontId="18"/>
  </si>
  <si>
    <t>20718-202</t>
  </si>
  <si>
    <t>20718-203</t>
  </si>
  <si>
    <t>20718-204</t>
  </si>
  <si>
    <t>20718-205</t>
  </si>
  <si>
    <t>20718-206</t>
  </si>
  <si>
    <t>20718-207</t>
  </si>
  <si>
    <t>20718-208</t>
  </si>
  <si>
    <t>21413-120</t>
  </si>
  <si>
    <t>21413-121</t>
  </si>
  <si>
    <t>21413-122</t>
  </si>
  <si>
    <t>21414-221</t>
  </si>
  <si>
    <t>21414-222</t>
  </si>
  <si>
    <t>20706-402</t>
  </si>
  <si>
    <t>20477-203</t>
  </si>
  <si>
    <t>20477-204</t>
  </si>
  <si>
    <t>100 kata kataむすび オーガニック</t>
  </si>
  <si>
    <t>10261-314</t>
  </si>
  <si>
    <t>JAN</t>
    <phoneticPr fontId="18"/>
  </si>
  <si>
    <t>10264-301</t>
    <phoneticPr fontId="22"/>
  </si>
  <si>
    <t>100 アクアドロップリサイクル ダブルフェイス</t>
    <phoneticPr fontId="22"/>
  </si>
  <si>
    <t>鈴木マサル SUNFLOWERグリーンミックス</t>
    <phoneticPr fontId="18"/>
  </si>
  <si>
    <t>10264-302</t>
    <phoneticPr fontId="22"/>
  </si>
  <si>
    <t>鈴木マサル TULIPオレンジミックス</t>
  </si>
  <si>
    <t>70 鈴木マサル アクアドロップ</t>
    <rPh sb="3" eb="5">
      <t>スズキ</t>
    </rPh>
    <phoneticPr fontId="22"/>
  </si>
  <si>
    <t>FRUIT FARMライトブルー</t>
  </si>
  <si>
    <t>PONY LANDピンク</t>
  </si>
  <si>
    <t>70 katakata むすび アクアドロップ</t>
    <phoneticPr fontId="22"/>
  </si>
  <si>
    <t>ネコと毛糸イエロー</t>
  </si>
  <si>
    <t>ハチドリグレー</t>
  </si>
  <si>
    <t>70 ぶらさがりコチャエ アクアドロップ</t>
    <phoneticPr fontId="22"/>
  </si>
  <si>
    <t>ナマケモノイエロー</t>
  </si>
  <si>
    <t>コウモリダークブラウン</t>
  </si>
  <si>
    <t>70 竹久夢二 アクアドロップ</t>
    <phoneticPr fontId="22"/>
  </si>
  <si>
    <t>つばきコイアイ</t>
  </si>
  <si>
    <t>70 伊砂文様 アクアドロップ</t>
    <phoneticPr fontId="22"/>
  </si>
  <si>
    <t>松ターコイズ</t>
  </si>
  <si>
    <t>100 アクアドロップリサイクル</t>
  </si>
  <si>
    <t>鈴木マサル FLOWER BEDイエロー</t>
  </si>
  <si>
    <t>10261-313</t>
  </si>
  <si>
    <t>10261-318</t>
  </si>
  <si>
    <t>しかくピンク</t>
  </si>
  <si>
    <t>10261-301</t>
  </si>
  <si>
    <t>つばきターコイズ</t>
  </si>
  <si>
    <t>シトラスローズピンク</t>
  </si>
  <si>
    <t>70 Adeline Klam アクアドロップ</t>
  </si>
  <si>
    <t>45 kata kataむすび</t>
    <phoneticPr fontId="22"/>
  </si>
  <si>
    <t>70 kata kataむすび</t>
    <phoneticPr fontId="22"/>
  </si>
  <si>
    <t>100 ダブルフェイス 鈴木マサル</t>
    <rPh sb="12" eb="14">
      <t>スズキ</t>
    </rPh>
    <phoneticPr fontId="22"/>
  </si>
  <si>
    <t>STRIPE HORSEブルーレッド</t>
  </si>
  <si>
    <t>WATER BIRDグリーンネイビー</t>
  </si>
  <si>
    <t>ホームグリーン レッド</t>
  </si>
  <si>
    <t>ホームグレー ピンク</t>
  </si>
  <si>
    <t>ミモザミント</t>
  </si>
  <si>
    <t>21414-220</t>
  </si>
  <si>
    <t>新芽ムラサキ/ブルー</t>
  </si>
  <si>
    <t>松キイロ/グレー</t>
  </si>
  <si>
    <t>4515543</t>
  </si>
  <si>
    <t>チェリー</t>
  </si>
  <si>
    <t>90153-004</t>
  </si>
  <si>
    <t>メープル</t>
  </si>
  <si>
    <t>竹久夢二 ガーゼタオルハンカチ</t>
    <rPh sb="0" eb="2">
      <t>タケヒサ</t>
    </rPh>
    <rPh sb="2" eb="4">
      <t>ユメジ</t>
    </rPh>
    <phoneticPr fontId="22"/>
  </si>
  <si>
    <t>245772</t>
  </si>
  <si>
    <t>245789</t>
  </si>
  <si>
    <t>70 隅田川</t>
  </si>
  <si>
    <t>流行猫の曲手まりクリーム</t>
  </si>
  <si>
    <t>隅田川水神の森真崎コン</t>
  </si>
  <si>
    <t>246144</t>
  </si>
  <si>
    <t>246151</t>
  </si>
  <si>
    <t>三巾 隅田川　</t>
  </si>
  <si>
    <t>245680</t>
  </si>
  <si>
    <t>七福神チャコール</t>
  </si>
  <si>
    <t>七福神ライトグレー</t>
  </si>
  <si>
    <t>245437</t>
  </si>
  <si>
    <t>90 ポリエステルちりめん 無地</t>
    <phoneticPr fontId="22"/>
  </si>
  <si>
    <t>48 むす美一越 無地</t>
    <rPh sb="5" eb="6">
      <t>ビ</t>
    </rPh>
    <rPh sb="6" eb="8">
      <t>ヒトコシ</t>
    </rPh>
    <rPh sb="9" eb="11">
      <t>ムジ</t>
    </rPh>
    <phoneticPr fontId="22"/>
  </si>
  <si>
    <t>70 むす美一越 無地</t>
    <rPh sb="5" eb="6">
      <t>ビ</t>
    </rPh>
    <rPh sb="6" eb="8">
      <t>ヒトコシ</t>
    </rPh>
    <rPh sb="9" eb="11">
      <t>ムジ</t>
    </rPh>
    <phoneticPr fontId="22"/>
  </si>
  <si>
    <t>鮫ワカバ/ピンク</t>
  </si>
  <si>
    <t>利休梅コン/ムラサキ</t>
  </si>
  <si>
    <t>50012-003</t>
  </si>
  <si>
    <t>50012-004</t>
  </si>
  <si>
    <t>パンジーマルチ</t>
  </si>
  <si>
    <t>紙箱 S</t>
  </si>
  <si>
    <t>紙箱 M</t>
  </si>
  <si>
    <t>紙箱 L</t>
  </si>
  <si>
    <t>紙箱 L深型</t>
    <rPh sb="3" eb="4">
      <t>ガタ</t>
    </rPh>
    <phoneticPr fontId="4"/>
  </si>
  <si>
    <t>貼箱 Ｓ 白</t>
    <rPh sb="5" eb="6">
      <t>シロ</t>
    </rPh>
    <phoneticPr fontId="4"/>
  </si>
  <si>
    <t>貼箱 Ｍ 白</t>
    <rPh sb="5" eb="6">
      <t>シロ</t>
    </rPh>
    <phoneticPr fontId="4"/>
  </si>
  <si>
    <t>木箱 小</t>
  </si>
  <si>
    <t>木箱 大</t>
  </si>
  <si>
    <t>チーフ用 タペストリー棒</t>
  </si>
  <si>
    <t>ＤＶＤ版 ふろしきレシピ</t>
  </si>
  <si>
    <r>
      <t xml:space="preserve">
</t>
    </r>
    <r>
      <rPr>
        <b/>
        <u/>
        <sz val="12"/>
        <color theme="0"/>
        <rFont val="游ゴシック"/>
        <family val="3"/>
        <charset val="128"/>
      </rPr>
      <t>ちょうむすび</t>
    </r>
    <r>
      <rPr>
        <b/>
        <sz val="12"/>
        <color theme="0"/>
        <rFont val="游ゴシック"/>
        <family val="3"/>
        <charset val="128"/>
      </rPr>
      <t xml:space="preserve">
※こちらの 「ちょうむすび」のお取り引きには条件がございます。（通信販売・ネットショップでの販売は不可となっています）
詳しくは営業担当にご連絡いただくか、お問い合わせください。</t>
    </r>
    <phoneticPr fontId="18"/>
  </si>
  <si>
    <t>50　ミナペルホネン　リネン刺繍　</t>
    <phoneticPr fontId="22"/>
  </si>
  <si>
    <t>chou choライトグレー　※廃盤　なくなり次第終了</t>
    <phoneticPr fontId="18"/>
  </si>
  <si>
    <t>50　ミナペルホネン　リネン刺繍　</t>
  </si>
  <si>
    <t>chou choサーモンピンク　※廃盤　なくなり次第終了</t>
    <phoneticPr fontId="18"/>
  </si>
  <si>
    <t>chou choブラウン　※廃盤　なくなり次第終了</t>
    <phoneticPr fontId="18"/>
  </si>
  <si>
    <t>go!ライトグレー　※廃盤　なくなり次第終了</t>
    <phoneticPr fontId="18"/>
  </si>
  <si>
    <t>polkaサーモンピンク　※廃盤　なくなり次第終了</t>
    <phoneticPr fontId="18"/>
  </si>
  <si>
    <t>polkaブラウン　※廃盤　なくなり次第終了</t>
    <phoneticPr fontId="18"/>
  </si>
  <si>
    <t>polkaライトグレー　※廃盤　なくなり次第終了</t>
    <phoneticPr fontId="18"/>
  </si>
  <si>
    <t>engelライトグレー　※廃盤　なくなり次第終了</t>
    <phoneticPr fontId="18"/>
  </si>
  <si>
    <t>go! サーモンピンク　※廃盤　なくなり次第終了</t>
    <phoneticPr fontId="18"/>
  </si>
  <si>
    <t>50　ミナペルホネン両面　</t>
    <phoneticPr fontId="22"/>
  </si>
  <si>
    <t>hana haneブルー/グレー　※廃盤　なくなり次第終了</t>
    <phoneticPr fontId="18"/>
  </si>
  <si>
    <t>karakusaモスグリーン/ライトピンク　※廃盤　なくなり次第終了</t>
    <phoneticPr fontId="18"/>
  </si>
  <si>
    <t>run run runライトブルー/イエロー　※廃盤　なくなり次第終了</t>
    <phoneticPr fontId="18"/>
  </si>
  <si>
    <t>frutta  ライトブルー/ライトピンク　※廃盤　なくなり次第終了</t>
    <phoneticPr fontId="18"/>
  </si>
  <si>
    <t>hana haneチャコール/ライトグリーン</t>
    <phoneticPr fontId="18"/>
  </si>
  <si>
    <t>100　ミナペルホネン両面</t>
  </si>
  <si>
    <t>frutta スモーキーピンク/ライトグリーン　※廃盤　なくなり次第終了</t>
    <phoneticPr fontId="18"/>
  </si>
  <si>
    <t>66　ミナペルホネン　正絹ちりめん　両面</t>
  </si>
  <si>
    <t>karakusaライトピンク/ダークミックス　※廃盤　なくなり次第終了</t>
    <phoneticPr fontId="18"/>
  </si>
  <si>
    <t>karakusaシロ/ペールミックス　※廃盤　なくなり次第終了</t>
    <phoneticPr fontId="18"/>
  </si>
  <si>
    <r>
      <t>100　ミナ ペルホネン オーガニック</t>
    </r>
    <r>
      <rPr>
        <sz val="12"/>
        <color rgb="FFFF0000"/>
        <rFont val="游ゴシック"/>
        <family val="3"/>
        <charset val="128"/>
      </rPr>
      <t>　</t>
    </r>
    <r>
      <rPr>
        <sz val="12"/>
        <color theme="1"/>
        <rFont val="游ゴシック"/>
        <family val="3"/>
        <charset val="128"/>
      </rPr>
      <t>※限定商品</t>
    </r>
    <phoneticPr fontId="18"/>
  </si>
  <si>
    <r>
      <t>100　ミナ ペルホネン オーガニック</t>
    </r>
    <r>
      <rPr>
        <sz val="12"/>
        <color theme="1"/>
        <rFont val="游ゴシック"/>
        <family val="3"/>
        <charset val="128"/>
      </rPr>
      <t>　※限定商品　</t>
    </r>
    <phoneticPr fontId="18"/>
  </si>
  <si>
    <t>tsutsumuピンクベージュ　※なくなり次第終了</t>
    <phoneticPr fontId="18"/>
  </si>
  <si>
    <r>
      <t>100　ミナ ペルホネン オーガニック　</t>
    </r>
    <r>
      <rPr>
        <sz val="12"/>
        <color theme="1"/>
        <rFont val="游ゴシック"/>
        <family val="3"/>
        <charset val="128"/>
      </rPr>
      <t>※限定商品</t>
    </r>
    <phoneticPr fontId="18"/>
  </si>
  <si>
    <t>藍染</t>
    <rPh sb="0" eb="2">
      <t>アイゾメ</t>
    </rPh>
    <phoneticPr fontId="18"/>
  </si>
  <si>
    <t>20904-301</t>
    <phoneticPr fontId="18"/>
  </si>
  <si>
    <t>※</t>
    <phoneticPr fontId="18"/>
  </si>
  <si>
    <t>※注文書は定期的に新しい情報に更新されますので、</t>
    <phoneticPr fontId="18"/>
  </si>
  <si>
    <t>　　ご利用前、新たにダウンロードしてお使いください。</t>
    <rPh sb="3" eb="6">
      <t>リヨウマエ</t>
    </rPh>
    <rPh sb="7" eb="8">
      <t>アラ</t>
    </rPh>
    <rPh sb="19" eb="20">
      <t>ツカ</t>
    </rPh>
    <phoneticPr fontId="18"/>
  </si>
  <si>
    <r>
      <rPr>
        <sz val="18"/>
        <rFont val="ＭＳ Ｐゴシック"/>
        <family val="3"/>
        <charset val="128"/>
      </rPr>
      <t>←　掛け率が異なる商品については</t>
    </r>
    <r>
      <rPr>
        <sz val="18"/>
        <color rgb="FFFF0000"/>
        <rFont val="ＭＳ Ｐゴシック"/>
        <family val="3"/>
        <charset val="128"/>
      </rPr>
      <t>＊</t>
    </r>
    <r>
      <rPr>
        <sz val="18"/>
        <rFont val="ＭＳ Ｐゴシック"/>
        <family val="3"/>
        <charset val="128"/>
      </rPr>
      <t>印が表示されます</t>
    </r>
    <rPh sb="2" eb="3">
      <t>カ</t>
    </rPh>
    <rPh sb="4" eb="5">
      <t>リツ</t>
    </rPh>
    <rPh sb="6" eb="7">
      <t>コト</t>
    </rPh>
    <rPh sb="9" eb="11">
      <t>ショウヒン</t>
    </rPh>
    <rPh sb="17" eb="18">
      <t>シルシ</t>
    </rPh>
    <rPh sb="19" eb="21">
      <t>ヒョウジ</t>
    </rPh>
    <phoneticPr fontId="18"/>
  </si>
  <si>
    <t>牡丹ブルーグリーン</t>
    <phoneticPr fontId="18"/>
  </si>
  <si>
    <t>20832-102</t>
  </si>
  <si>
    <t>20831-301</t>
  </si>
  <si>
    <t>20831-302</t>
  </si>
  <si>
    <t>22166-102</t>
  </si>
  <si>
    <t>22165-302</t>
  </si>
  <si>
    <t>カタログ掲載外</t>
    <rPh sb="4" eb="6">
      <t>ケイサイ</t>
    </rPh>
    <rPh sb="6" eb="7">
      <t>ガイ</t>
    </rPh>
    <phoneticPr fontId="18"/>
  </si>
  <si>
    <t>10070-007</t>
    <phoneticPr fontId="18"/>
  </si>
  <si>
    <t>2巾　伊砂文様　干支</t>
    <rPh sb="1" eb="2">
      <t>ハバ</t>
    </rPh>
    <rPh sb="3" eb="4">
      <t>イ</t>
    </rPh>
    <rPh sb="4" eb="5">
      <t>スナ</t>
    </rPh>
    <rPh sb="5" eb="7">
      <t>モンヨウ</t>
    </rPh>
    <rPh sb="8" eb="10">
      <t>エト</t>
    </rPh>
    <phoneticPr fontId="18"/>
  </si>
  <si>
    <t>丙午</t>
    <rPh sb="0" eb="2">
      <t>ヒノエウマ</t>
    </rPh>
    <phoneticPr fontId="18"/>
  </si>
  <si>
    <t>20724-213</t>
    <phoneticPr fontId="18"/>
  </si>
  <si>
    <t>70ハレ包み</t>
    <rPh sb="4" eb="5">
      <t>ツツ</t>
    </rPh>
    <phoneticPr fontId="18"/>
  </si>
  <si>
    <t>午　アカ</t>
    <rPh sb="0" eb="1">
      <t>ウマ</t>
    </rPh>
    <phoneticPr fontId="18"/>
  </si>
  <si>
    <t>20348-117</t>
    <phoneticPr fontId="18"/>
  </si>
  <si>
    <t>20348-116</t>
    <phoneticPr fontId="18"/>
  </si>
  <si>
    <t>50チーフ　四季の彩り</t>
    <rPh sb="6" eb="8">
      <t>シキ</t>
    </rPh>
    <rPh sb="9" eb="10">
      <t>イロド</t>
    </rPh>
    <phoneticPr fontId="18"/>
  </si>
  <si>
    <t>午　願掛け絵馬　クリーム</t>
    <rPh sb="0" eb="1">
      <t>ウマ</t>
    </rPh>
    <rPh sb="2" eb="4">
      <t>ガンカ</t>
    </rPh>
    <rPh sb="5" eb="7">
      <t>エマ</t>
    </rPh>
    <phoneticPr fontId="18"/>
  </si>
  <si>
    <t>午　カレンダー　アカ</t>
    <rPh sb="0" eb="1">
      <t>ウマ</t>
    </rPh>
    <phoneticPr fontId="18"/>
  </si>
  <si>
    <t>干支　ガーゼはんかち</t>
    <rPh sb="0" eb="2">
      <t>エト</t>
    </rPh>
    <phoneticPr fontId="18"/>
  </si>
  <si>
    <t>干支　ガーゼ手ぬぐい</t>
    <rPh sb="0" eb="2">
      <t>エト</t>
    </rPh>
    <rPh sb="6" eb="7">
      <t>テ</t>
    </rPh>
    <phoneticPr fontId="18"/>
  </si>
  <si>
    <t>午</t>
    <rPh sb="0" eb="1">
      <t>ウマ</t>
    </rPh>
    <phoneticPr fontId="18"/>
  </si>
  <si>
    <t>60085-007</t>
    <phoneticPr fontId="18"/>
  </si>
  <si>
    <t>伊砂文様 結テツグロ/リキュウ</t>
    <phoneticPr fontId="18"/>
  </si>
  <si>
    <t>100アクアドロップ Re-Free</t>
    <phoneticPr fontId="18"/>
  </si>
  <si>
    <t>100アクアドロップ Re-Free</t>
  </si>
  <si>
    <t>10266-310</t>
  </si>
  <si>
    <t>10266-311</t>
  </si>
  <si>
    <t>10266-312</t>
  </si>
  <si>
    <t>10266-313</t>
  </si>
  <si>
    <t>10266-308</t>
  </si>
  <si>
    <t>10266-309</t>
  </si>
  <si>
    <t>10266-303</t>
  </si>
  <si>
    <t>10266-304</t>
  </si>
  <si>
    <t>10266-301</t>
  </si>
  <si>
    <t>10266-302</t>
  </si>
  <si>
    <t>10266-305</t>
  </si>
  <si>
    <t>10266-306</t>
  </si>
  <si>
    <t>10266-307</t>
  </si>
  <si>
    <t>まるブルー グリーン</t>
  </si>
  <si>
    <t>100アクアドロップリサイクル ダブルフェイス</t>
    <phoneticPr fontId="83"/>
  </si>
  <si>
    <t>鈴木マサル SUNFLOWERグリーンミックス</t>
  </si>
  <si>
    <t>100 アクアドロップ Re-Free</t>
  </si>
  <si>
    <t>70 鈴木マサル アクアドロップ</t>
    <rPh sb="3" eb="5">
      <t>スズキ</t>
    </rPh>
    <phoneticPr fontId="3"/>
  </si>
  <si>
    <t>カタログ40-P</t>
    <phoneticPr fontId="18"/>
  </si>
  <si>
    <t>20553-310</t>
  </si>
  <si>
    <t>20553-311</t>
  </si>
  <si>
    <t>20553-305</t>
  </si>
  <si>
    <t>20553-312</t>
  </si>
  <si>
    <t>20553-307</t>
  </si>
  <si>
    <t>牡丹ブルー</t>
  </si>
  <si>
    <t>牡丹イエロー</t>
  </si>
  <si>
    <t>フラワーガーデンピーコックグリーン</t>
  </si>
  <si>
    <t>10288-201</t>
  </si>
  <si>
    <t>10288-202</t>
  </si>
  <si>
    <t>70 ひめむすび Adeline Klam</t>
  </si>
  <si>
    <t>20552-109</t>
  </si>
  <si>
    <t>20552-110</t>
  </si>
  <si>
    <t>20552-107</t>
  </si>
  <si>
    <t>20552-108</t>
  </si>
  <si>
    <t>20554-207</t>
  </si>
  <si>
    <t>20554-205</t>
  </si>
  <si>
    <t>20554-206</t>
  </si>
  <si>
    <t>鶴ラベンダー</t>
  </si>
  <si>
    <t>牡丹ターコイズ ピンク</t>
  </si>
  <si>
    <t>つばきライトイエロー</t>
  </si>
  <si>
    <t>50 kata kataむすび オーガニック</t>
  </si>
  <si>
    <t>20017-301</t>
  </si>
  <si>
    <t>20017-302</t>
  </si>
  <si>
    <t>20017-305</t>
  </si>
  <si>
    <t>20017-307</t>
  </si>
  <si>
    <t>20016-101</t>
  </si>
  <si>
    <t>20016-102</t>
  </si>
  <si>
    <t>20016-104</t>
  </si>
  <si>
    <t>20016-105</t>
  </si>
  <si>
    <t>20016-106</t>
  </si>
  <si>
    <t>20016-107</t>
  </si>
  <si>
    <t>くまとさけブルー</t>
    <phoneticPr fontId="18"/>
  </si>
  <si>
    <t>ナガスクジラクリーム</t>
    <phoneticPr fontId="18"/>
  </si>
  <si>
    <t>ラッコクリーム</t>
    <phoneticPr fontId="18"/>
  </si>
  <si>
    <t>きょうりゅうブルーグレー</t>
    <phoneticPr fontId="18"/>
  </si>
  <si>
    <t>くまととりイエロー</t>
    <phoneticPr fontId="18"/>
  </si>
  <si>
    <t>ナガスクジラブルー</t>
    <phoneticPr fontId="18"/>
  </si>
  <si>
    <t>ゴリライエロー</t>
    <phoneticPr fontId="18"/>
  </si>
  <si>
    <t>ネコと毛糸ライトグリーン</t>
    <rPh sb="3" eb="5">
      <t>ケイト</t>
    </rPh>
    <phoneticPr fontId="1"/>
  </si>
  <si>
    <t>フクロウピンク</t>
    <phoneticPr fontId="18"/>
  </si>
  <si>
    <t>ハリネズミグリーン</t>
    <phoneticPr fontId="18"/>
  </si>
  <si>
    <t>20474-301</t>
  </si>
  <si>
    <t>20474-302</t>
  </si>
  <si>
    <t>20475-201</t>
  </si>
  <si>
    <t>20475-202</t>
  </si>
  <si>
    <t>20475-203</t>
  </si>
  <si>
    <t>100 コチャエむすび</t>
  </si>
  <si>
    <t>70 コチャエむすび</t>
  </si>
  <si>
    <t>郷土玩具ブラック</t>
    <phoneticPr fontId="18"/>
  </si>
  <si>
    <t>朝日にくじらブルー</t>
    <phoneticPr fontId="18"/>
  </si>
  <si>
    <t>日本昔話海篇ブルー</t>
    <phoneticPr fontId="18"/>
  </si>
  <si>
    <t>日本昔話山篇グリーン</t>
    <phoneticPr fontId="18"/>
  </si>
  <si>
    <t>妖怪百鬼夜行ブラック</t>
    <phoneticPr fontId="18"/>
  </si>
  <si>
    <t>20464-101</t>
  </si>
  <si>
    <t>20464-105</t>
  </si>
  <si>
    <t>20464-106</t>
  </si>
  <si>
    <t>48 福コチャエ</t>
    <rPh sb="3" eb="4">
      <t>フク</t>
    </rPh>
    <phoneticPr fontId="3"/>
  </si>
  <si>
    <t xml:space="preserve">48 どうぶつコチャエ </t>
  </si>
  <si>
    <t>70 ぶらさがりコチャエ アクアドロップ</t>
  </si>
  <si>
    <t>富士山キイロ</t>
    <rPh sb="0" eb="3">
      <t>フジサン</t>
    </rPh>
    <phoneticPr fontId="3"/>
  </si>
  <si>
    <t>おかめ・ひょっとこブルー</t>
    <phoneticPr fontId="18"/>
  </si>
  <si>
    <t>だるまアカ</t>
    <phoneticPr fontId="18"/>
  </si>
  <si>
    <t>ししまい・泥棒グリーン</t>
    <rPh sb="5" eb="7">
      <t>ドロボウ</t>
    </rPh>
    <phoneticPr fontId="3"/>
  </si>
  <si>
    <t>招き猫コウハク</t>
    <phoneticPr fontId="18"/>
  </si>
  <si>
    <t>歌舞伎クロ</t>
    <phoneticPr fontId="18"/>
  </si>
  <si>
    <t>ネコ ピンク/ブルー</t>
    <phoneticPr fontId="18"/>
  </si>
  <si>
    <t>イヌベージュ/キイロ</t>
    <phoneticPr fontId="18"/>
  </si>
  <si>
    <t>ナマケモノイエロー</t>
    <phoneticPr fontId="18"/>
  </si>
  <si>
    <t>コウモリダークブラウン</t>
    <phoneticPr fontId="18"/>
  </si>
  <si>
    <t>二四巾 竹久夢二</t>
  </si>
  <si>
    <t>二四巾 竹久夢二</t>
    <rPh sb="0" eb="2">
      <t>24</t>
    </rPh>
    <rPh sb="2" eb="3">
      <t>ハバ</t>
    </rPh>
    <rPh sb="4" eb="8">
      <t>タケヒサユメジ</t>
    </rPh>
    <phoneticPr fontId="1"/>
  </si>
  <si>
    <t>48 竹久夢二</t>
  </si>
  <si>
    <t>48 竹久夢二</t>
    <rPh sb="3" eb="5">
      <t>タケヒサ</t>
    </rPh>
    <rPh sb="5" eb="7">
      <t>ユメジ</t>
    </rPh>
    <phoneticPr fontId="3"/>
  </si>
  <si>
    <t>21181-228</t>
  </si>
  <si>
    <t>21181-229</t>
  </si>
  <si>
    <t>21181-203</t>
  </si>
  <si>
    <t>21181-230</t>
  </si>
  <si>
    <t>21181-210</t>
  </si>
  <si>
    <t>21181-231</t>
  </si>
  <si>
    <t>21181-227</t>
  </si>
  <si>
    <t>21181-222</t>
  </si>
  <si>
    <t>21180-110</t>
  </si>
  <si>
    <t>21180-544</t>
  </si>
  <si>
    <t>21180-545</t>
  </si>
  <si>
    <t>21180-549</t>
  </si>
  <si>
    <t>21180-548</t>
  </si>
  <si>
    <t>つばきボルドー</t>
  </si>
  <si>
    <t>つばきライトグレー</t>
  </si>
  <si>
    <t>まめピンク</t>
  </si>
  <si>
    <t>ゆりグレー</t>
  </si>
  <si>
    <t>つばきシコン</t>
  </si>
  <si>
    <t>45 こはれ</t>
  </si>
  <si>
    <t>70 こはれ</t>
  </si>
  <si>
    <t>21413-117</t>
  </si>
  <si>
    <t>21413-115</t>
  </si>
  <si>
    <t>21413-119</t>
  </si>
  <si>
    <t>21414-217</t>
  </si>
  <si>
    <t>21414-215</t>
  </si>
  <si>
    <t>21414-219</t>
  </si>
  <si>
    <t>20724-201</t>
  </si>
  <si>
    <t>20724-208</t>
  </si>
  <si>
    <t>70 ハレ包み</t>
    <rPh sb="5" eb="6">
      <t>ツツ</t>
    </rPh>
    <phoneticPr fontId="3"/>
  </si>
  <si>
    <t>20479-141</t>
  </si>
  <si>
    <t>20479-113</t>
  </si>
  <si>
    <t>20479-124</t>
  </si>
  <si>
    <t>20479-140</t>
  </si>
  <si>
    <t>20479-138</t>
  </si>
  <si>
    <t>20479-142</t>
  </si>
  <si>
    <t>20479-125</t>
  </si>
  <si>
    <t>20479-132</t>
  </si>
  <si>
    <t>20479-143</t>
  </si>
  <si>
    <t>20477-201</t>
  </si>
  <si>
    <t>20477-202</t>
  </si>
  <si>
    <t>20478-341</t>
  </si>
  <si>
    <t>20478-313</t>
  </si>
  <si>
    <t>20478-324</t>
  </si>
  <si>
    <t>20478-307</t>
  </si>
  <si>
    <t>20478-342</t>
  </si>
  <si>
    <t>20478-325</t>
  </si>
  <si>
    <t>20478-343</t>
  </si>
  <si>
    <t>48 伊砂文様 両面</t>
    <rPh sb="3" eb="5">
      <t>イサ</t>
    </rPh>
    <rPh sb="5" eb="7">
      <t>モンヨウ</t>
    </rPh>
    <rPh sb="8" eb="10">
      <t>リョウメン</t>
    </rPh>
    <phoneticPr fontId="3"/>
  </si>
  <si>
    <t>70 伊砂文様両面</t>
  </si>
  <si>
    <t>100 伊砂文様 両面</t>
  </si>
  <si>
    <t xml:space="preserve">ふろしきパッチン  </t>
  </si>
  <si>
    <t>10265-301</t>
  </si>
  <si>
    <t>90153-003</t>
  </si>
  <si>
    <t>90152-003</t>
  </si>
  <si>
    <t>90152-004</t>
  </si>
  <si>
    <t>伊砂文様 松アオミドリ/コンネズ</t>
  </si>
  <si>
    <t>100 アクアドロップリサイクル 両面</t>
  </si>
  <si>
    <t>ふろしきパッチン</t>
  </si>
  <si>
    <t xml:space="preserve">ふろしきパッチン PP  </t>
  </si>
  <si>
    <t xml:space="preserve">ふろしきパッチン mini  </t>
  </si>
  <si>
    <t xml:space="preserve">ふろしきパッチン mini </t>
  </si>
  <si>
    <t>ふろしきパッチン mini</t>
  </si>
  <si>
    <t>20461-101</t>
  </si>
  <si>
    <t>20461-102</t>
  </si>
  <si>
    <t>20461-103</t>
  </si>
  <si>
    <t>20461-104</t>
  </si>
  <si>
    <t>20461-105</t>
  </si>
  <si>
    <t>20461-106</t>
  </si>
  <si>
    <t>20567-303</t>
  </si>
  <si>
    <t>20369-301</t>
  </si>
  <si>
    <t>100 野老むすび</t>
    <rPh sb="4" eb="6">
      <t>トコロ</t>
    </rPh>
    <phoneticPr fontId="3"/>
  </si>
  <si>
    <t>115 デニムふろしき</t>
  </si>
  <si>
    <t>PPP 唐草コン</t>
  </si>
  <si>
    <t>PPP 唐草グレー</t>
  </si>
  <si>
    <t>80120-205</t>
  </si>
  <si>
    <t>80120-206</t>
  </si>
  <si>
    <t>80120-207</t>
  </si>
  <si>
    <t>80120-249</t>
  </si>
  <si>
    <t>二巾 レーヨンちりめんこよみ</t>
    <rPh sb="0" eb="2">
      <t>フタハバ</t>
    </rPh>
    <phoneticPr fontId="3"/>
  </si>
  <si>
    <t>70 光悦ちりめん友禅</t>
  </si>
  <si>
    <t>10086-201</t>
  </si>
  <si>
    <t>10086-202</t>
  </si>
  <si>
    <t>10086-205</t>
  </si>
  <si>
    <t>10086-207</t>
  </si>
  <si>
    <t>10086-208</t>
  </si>
  <si>
    <t>10086-211</t>
  </si>
  <si>
    <t>10086-212</t>
  </si>
  <si>
    <t>10086-213</t>
  </si>
  <si>
    <t>20716-303</t>
  </si>
  <si>
    <t>20718-201</t>
  </si>
  <si>
    <t>80114-003</t>
  </si>
  <si>
    <t>80114-038</t>
  </si>
  <si>
    <t>三巾 隅田川</t>
    <rPh sb="0" eb="1">
      <t>ミ</t>
    </rPh>
    <rPh sb="1" eb="2">
      <t>ハバ</t>
    </rPh>
    <rPh sb="3" eb="6">
      <t>スミダガワ</t>
    </rPh>
    <phoneticPr fontId="3"/>
  </si>
  <si>
    <t>二巾 浮世絵 ちりめん友禅</t>
  </si>
  <si>
    <t>赤富士コン</t>
    <phoneticPr fontId="18"/>
  </si>
  <si>
    <t>チーフ 隅田川</t>
    <rPh sb="4" eb="7">
      <t>スミダガワ</t>
    </rPh>
    <phoneticPr fontId="3"/>
  </si>
  <si>
    <t>チーフ 隅田川</t>
  </si>
  <si>
    <t>二巾 風神雷神</t>
    <rPh sb="0" eb="1">
      <t>２</t>
    </rPh>
    <rPh sb="1" eb="2">
      <t>ハバ</t>
    </rPh>
    <rPh sb="3" eb="4">
      <t>フウ</t>
    </rPh>
    <rPh sb="4" eb="5">
      <t>カミ</t>
    </rPh>
    <rPh sb="5" eb="7">
      <t>ライジン</t>
    </rPh>
    <phoneticPr fontId="3"/>
  </si>
  <si>
    <t>チーフ 風神雷神</t>
  </si>
  <si>
    <t>20720-101</t>
  </si>
  <si>
    <t>20720-102</t>
  </si>
  <si>
    <t>20720-103</t>
  </si>
  <si>
    <t>20720-104</t>
  </si>
  <si>
    <t>20720-107</t>
  </si>
  <si>
    <t>20720-113</t>
  </si>
  <si>
    <t>20720-114</t>
  </si>
  <si>
    <t>20720-116</t>
  </si>
  <si>
    <t>20720-117</t>
  </si>
  <si>
    <t>80115-201</t>
  </si>
  <si>
    <t>20801-101</t>
  </si>
  <si>
    <t>20832-101</t>
  </si>
  <si>
    <t>100 鳥獣人物戯画</t>
  </si>
  <si>
    <t>50 鳥獣人物戯画</t>
  </si>
  <si>
    <t>68 鳥獣人物戯画</t>
    <rPh sb="3" eb="9">
      <t>チョウジュウジンブツギガ</t>
    </rPh>
    <phoneticPr fontId="3"/>
  </si>
  <si>
    <t>鳥獣人物戯画 ガーゼタオルハンカチ</t>
    <rPh sb="0" eb="2">
      <t>チョウジュウ</t>
    </rPh>
    <rPh sb="2" eb="4">
      <t>ジンブツ</t>
    </rPh>
    <rPh sb="4" eb="6">
      <t>ギガ</t>
    </rPh>
    <phoneticPr fontId="3"/>
  </si>
  <si>
    <t>蓮の葉ターコイズ</t>
  </si>
  <si>
    <t>蓮の葉グレー</t>
  </si>
  <si>
    <t>絵巻グリーン ピンク</t>
  </si>
  <si>
    <t>絵巻ブルー イエロー</t>
  </si>
  <si>
    <t>22165-301</t>
  </si>
  <si>
    <t>22166-101</t>
  </si>
  <si>
    <t>椀クロ</t>
  </si>
  <si>
    <t>菊に流水小袖クロ</t>
  </si>
  <si>
    <t>椀シュ</t>
  </si>
  <si>
    <t>八角盆桜スミ</t>
  </si>
  <si>
    <t>120 雪月花</t>
  </si>
  <si>
    <t>58 雪月花</t>
  </si>
  <si>
    <t>145 百貨つつみ</t>
    <rPh sb="4" eb="6">
      <t>ヒャッカ</t>
    </rPh>
    <phoneticPr fontId="3"/>
  </si>
  <si>
    <t>145 きもの包み</t>
    <rPh sb="7" eb="8">
      <t>ツツ</t>
    </rPh>
    <phoneticPr fontId="3"/>
  </si>
  <si>
    <t>20706-401</t>
  </si>
  <si>
    <t>22007-401</t>
  </si>
  <si>
    <t>22007-404</t>
  </si>
  <si>
    <t>22007-405</t>
  </si>
  <si>
    <t>22008-401</t>
  </si>
  <si>
    <t>22008-405</t>
  </si>
  <si>
    <t>20402-301</t>
  </si>
  <si>
    <t>20402-306</t>
  </si>
  <si>
    <t>20821-003</t>
  </si>
  <si>
    <t>20821-005</t>
  </si>
  <si>
    <t>20821-007</t>
  </si>
  <si>
    <t>20821-008</t>
  </si>
  <si>
    <t>20821-010</t>
  </si>
  <si>
    <t>145 晴れ着つつみ</t>
    <rPh sb="4" eb="5">
      <t>ハ</t>
    </rPh>
    <rPh sb="6" eb="7">
      <t>ギ</t>
    </rPh>
    <phoneticPr fontId="3"/>
  </si>
  <si>
    <t>112 和音</t>
    <rPh sb="4" eb="5">
      <t>ワ</t>
    </rPh>
    <rPh sb="5" eb="6">
      <t>オン</t>
    </rPh>
    <phoneticPr fontId="3"/>
  </si>
  <si>
    <t>120 正倉院裂</t>
  </si>
  <si>
    <t>100 シャンタン 無地</t>
    <rPh sb="10" eb="12">
      <t>ムジ</t>
    </rPh>
    <phoneticPr fontId="3"/>
  </si>
  <si>
    <t>100 シャンタン 両面無地</t>
    <rPh sb="10" eb="12">
      <t>リョウメン</t>
    </rPh>
    <rPh sb="12" eb="14">
      <t>ムジ</t>
    </rPh>
    <phoneticPr fontId="3"/>
  </si>
  <si>
    <t>48 MUSUBI ORGANIC 無地</t>
    <rPh sb="18" eb="20">
      <t>ムジ</t>
    </rPh>
    <phoneticPr fontId="3"/>
  </si>
  <si>
    <t>70 MUSUBI ORGANIC 無地</t>
    <rPh sb="18" eb="20">
      <t>ムジ</t>
    </rPh>
    <phoneticPr fontId="3"/>
  </si>
  <si>
    <t>20323-001</t>
  </si>
  <si>
    <t>20358-301</t>
  </si>
  <si>
    <t>20358-303</t>
  </si>
  <si>
    <t>20375-103</t>
  </si>
  <si>
    <t>20378-203</t>
  </si>
  <si>
    <t>ムラサキ</t>
    <phoneticPr fontId="22"/>
  </si>
  <si>
    <t>ローズ</t>
    <phoneticPr fontId="22"/>
  </si>
  <si>
    <t>ワカバ</t>
    <phoneticPr fontId="22"/>
  </si>
  <si>
    <t>パープル</t>
    <phoneticPr fontId="22"/>
  </si>
  <si>
    <t>シュ</t>
    <phoneticPr fontId="22"/>
  </si>
  <si>
    <t>ライトピンク</t>
    <phoneticPr fontId="22"/>
  </si>
  <si>
    <t>コン</t>
    <phoneticPr fontId="22"/>
  </si>
  <si>
    <t>クロ</t>
    <phoneticPr fontId="22"/>
  </si>
  <si>
    <t>ライトベージュ</t>
    <phoneticPr fontId="22"/>
  </si>
  <si>
    <t>マッチャ</t>
    <phoneticPr fontId="22"/>
  </si>
  <si>
    <t>コダイムラサキ</t>
    <phoneticPr fontId="22"/>
  </si>
  <si>
    <t>モモ</t>
    <phoneticPr fontId="22"/>
  </si>
  <si>
    <t>ユズ</t>
    <phoneticPr fontId="22"/>
  </si>
  <si>
    <t>フジ</t>
    <phoneticPr fontId="22"/>
  </si>
  <si>
    <t>テツコン</t>
    <phoneticPr fontId="22"/>
  </si>
  <si>
    <t>10188-101</t>
  </si>
  <si>
    <t>10188-107</t>
  </si>
  <si>
    <t>10188-108</t>
  </si>
  <si>
    <t>10188-109</t>
  </si>
  <si>
    <t>10188-110</t>
  </si>
  <si>
    <t>10188-111</t>
  </si>
  <si>
    <t>10188-112</t>
  </si>
  <si>
    <t>10189-201</t>
  </si>
  <si>
    <t>10189-207</t>
  </si>
  <si>
    <t>10189-208</t>
  </si>
  <si>
    <t>10189-209</t>
  </si>
  <si>
    <t>10189-210</t>
  </si>
  <si>
    <t>10189-211</t>
  </si>
  <si>
    <t>10189-212</t>
  </si>
  <si>
    <t>10191-301</t>
  </si>
  <si>
    <t>10183-002</t>
  </si>
  <si>
    <t>10183-004</t>
  </si>
  <si>
    <t>10183-010</t>
  </si>
  <si>
    <t>10183-015</t>
  </si>
  <si>
    <t>10183-021</t>
  </si>
  <si>
    <t>10184-002</t>
  </si>
  <si>
    <t>10184-004</t>
  </si>
  <si>
    <t>10184-010</t>
  </si>
  <si>
    <t>10184-015</t>
  </si>
  <si>
    <t>10184-021</t>
  </si>
  <si>
    <t>45 リバーシブル</t>
  </si>
  <si>
    <t>70 リバーシブル</t>
  </si>
  <si>
    <t>90 リバーシブル</t>
  </si>
  <si>
    <t>10168-101</t>
  </si>
  <si>
    <t>10169-201</t>
  </si>
  <si>
    <t>10169-203</t>
  </si>
  <si>
    <t>10170-301</t>
  </si>
  <si>
    <t>鮫モスグリーン/ボルドー</t>
  </si>
  <si>
    <t>45 季色</t>
  </si>
  <si>
    <t>70 季色</t>
  </si>
  <si>
    <t>10215-101</t>
  </si>
  <si>
    <t>10215-103</t>
  </si>
  <si>
    <t>10215-104</t>
  </si>
  <si>
    <t>10215-105</t>
  </si>
  <si>
    <t>10216-201</t>
  </si>
  <si>
    <t>10216-203</t>
  </si>
  <si>
    <t>10216-204</t>
  </si>
  <si>
    <t>10216-205</t>
  </si>
  <si>
    <t>利休梅ムラサキ/ピンク</t>
  </si>
  <si>
    <t>30611-111</t>
  </si>
  <si>
    <t>30611-119</t>
  </si>
  <si>
    <t>30611-123</t>
  </si>
  <si>
    <t>30611-127</t>
  </si>
  <si>
    <t>30611-128</t>
  </si>
  <si>
    <t>30611-129</t>
  </si>
  <si>
    <t>30611-130</t>
  </si>
  <si>
    <t>30611-131</t>
  </si>
  <si>
    <t>30611-132</t>
  </si>
  <si>
    <t>30613-211</t>
  </si>
  <si>
    <t>30613-219</t>
  </si>
  <si>
    <t>30613-223</t>
  </si>
  <si>
    <t>30613-227</t>
  </si>
  <si>
    <t>30613-228</t>
  </si>
  <si>
    <t>30613-229</t>
  </si>
  <si>
    <t>30613-230</t>
  </si>
  <si>
    <t>30613-231</t>
  </si>
  <si>
    <t>30613-232</t>
  </si>
  <si>
    <t>中巾 正絹うずらちりめん 色の彩時記</t>
    <rPh sb="0" eb="2">
      <t>チュウハバ</t>
    </rPh>
    <rPh sb="3" eb="5">
      <t>ショウケン</t>
    </rPh>
    <rPh sb="13" eb="14">
      <t>イロ</t>
    </rPh>
    <rPh sb="15" eb="16">
      <t>サイ</t>
    </rPh>
    <rPh sb="16" eb="17">
      <t>ジ</t>
    </rPh>
    <rPh sb="17" eb="18">
      <t>キ</t>
    </rPh>
    <phoneticPr fontId="3"/>
  </si>
  <si>
    <t>二巾 正絹うずらちりめん 色の彩時記</t>
    <rPh sb="0" eb="2">
      <t>フタハバ</t>
    </rPh>
    <rPh sb="3" eb="5">
      <t>ショウケン</t>
    </rPh>
    <rPh sb="13" eb="14">
      <t>イロ</t>
    </rPh>
    <rPh sb="15" eb="16">
      <t>サイ</t>
    </rPh>
    <rPh sb="16" eb="17">
      <t>ジ</t>
    </rPh>
    <rPh sb="17" eb="18">
      <t>キ</t>
    </rPh>
    <phoneticPr fontId="3"/>
  </si>
  <si>
    <t>藤色（フジイロ）</t>
    <rPh sb="0" eb="2">
      <t>フジイロ</t>
    </rPh>
    <phoneticPr fontId="1"/>
  </si>
  <si>
    <t>鉄紺（テツコン）</t>
    <rPh sb="0" eb="1">
      <t>テツ</t>
    </rPh>
    <rPh sb="1" eb="2">
      <t>コン</t>
    </rPh>
    <phoneticPr fontId="3"/>
  </si>
  <si>
    <t>利休（リキュウ）</t>
    <rPh sb="0" eb="2">
      <t>リキュウ</t>
    </rPh>
    <phoneticPr fontId="1"/>
  </si>
  <si>
    <t>鳶色（トビイロ）</t>
  </si>
  <si>
    <t>紅梅（コウバイ）</t>
  </si>
  <si>
    <t>古代紫（コダイムラサキ）</t>
    <rPh sb="0" eb="2">
      <t>コダイ</t>
    </rPh>
    <rPh sb="2" eb="3">
      <t>ムラサキ</t>
    </rPh>
    <phoneticPr fontId="3"/>
  </si>
  <si>
    <t>桜（サクラ）</t>
    <rPh sb="0" eb="1">
      <t>サクラ</t>
    </rPh>
    <phoneticPr fontId="3"/>
  </si>
  <si>
    <t>浅葱（アサギ）</t>
    <rPh sb="0" eb="2">
      <t>アサギ</t>
    </rPh>
    <phoneticPr fontId="3"/>
  </si>
  <si>
    <t>亜麻色（アマイロ）</t>
    <rPh sb="0" eb="3">
      <t>アマイロ</t>
    </rPh>
    <phoneticPr fontId="3"/>
  </si>
  <si>
    <t>中巾5号 正絹ちりめん 無地</t>
  </si>
  <si>
    <t>中巾6号 正絹ちりめん 無地</t>
  </si>
  <si>
    <t>中巾6号 正絹ちりめん 無地</t>
    <rPh sb="0" eb="2">
      <t>チュウハバ</t>
    </rPh>
    <rPh sb="3" eb="4">
      <t>ゴウ</t>
    </rPh>
    <rPh sb="5" eb="7">
      <t>ショウケン</t>
    </rPh>
    <rPh sb="12" eb="14">
      <t>ムジ</t>
    </rPh>
    <phoneticPr fontId="3"/>
  </si>
  <si>
    <t>二巾7号 正絹ちりめん 無地</t>
  </si>
  <si>
    <t>二巾9号 正絹ちりめん 無地</t>
  </si>
  <si>
    <t>二巾9号 正絹ちりめん 無地</t>
    <rPh sb="0" eb="2">
      <t>フタハバ</t>
    </rPh>
    <rPh sb="3" eb="4">
      <t>ゴウ</t>
    </rPh>
    <rPh sb="5" eb="7">
      <t>ショウケン</t>
    </rPh>
    <rPh sb="12" eb="14">
      <t>ムジ</t>
    </rPh>
    <phoneticPr fontId="3"/>
  </si>
  <si>
    <t>二巾9号 正絹ちりめん無地</t>
    <rPh sb="0" eb="2">
      <t>フタハバ</t>
    </rPh>
    <rPh sb="3" eb="4">
      <t>ゴウ</t>
    </rPh>
    <rPh sb="5" eb="7">
      <t>ショウケン</t>
    </rPh>
    <rPh sb="11" eb="13">
      <t>ムジ</t>
    </rPh>
    <phoneticPr fontId="3"/>
  </si>
  <si>
    <t>二四巾13号 正絹ちりめん 無地</t>
  </si>
  <si>
    <t>三巾18号 正絹ちりめん 無地</t>
  </si>
  <si>
    <t>30801-001</t>
  </si>
  <si>
    <t>30601-001</t>
  </si>
  <si>
    <t>30601-006</t>
  </si>
  <si>
    <t>30601-007</t>
  </si>
  <si>
    <t>30601-008</t>
  </si>
  <si>
    <t>30802-001</t>
  </si>
  <si>
    <t>30604-001</t>
  </si>
  <si>
    <t>30604-006</t>
  </si>
  <si>
    <t>30604-007</t>
  </si>
  <si>
    <t>30604-008</t>
  </si>
  <si>
    <t>30606-001</t>
  </si>
  <si>
    <t>30616-001</t>
  </si>
  <si>
    <t>中巾5号 正絹ちりめん 両面友禅</t>
  </si>
  <si>
    <t>二巾7号 正絹ちりめん 両面友禅</t>
  </si>
  <si>
    <t>二巾7号 正絹ちりめん 友禅</t>
  </si>
  <si>
    <t>45 唐長 正絹ちりめん友禅　</t>
    <rPh sb="3" eb="4">
      <t>カラ</t>
    </rPh>
    <rPh sb="4" eb="5">
      <t>チョウ</t>
    </rPh>
    <rPh sb="6" eb="8">
      <t>ショウケン</t>
    </rPh>
    <rPh sb="12" eb="14">
      <t>ユウゼン</t>
    </rPh>
    <phoneticPr fontId="3"/>
  </si>
  <si>
    <t>30805-508</t>
  </si>
  <si>
    <t>30805-509</t>
  </si>
  <si>
    <t>30806-608</t>
  </si>
  <si>
    <t>30806-609</t>
  </si>
  <si>
    <t>30623-656</t>
  </si>
  <si>
    <t>30623-663</t>
  </si>
  <si>
    <t>30623-666</t>
  </si>
  <si>
    <t>30623-673</t>
  </si>
  <si>
    <t>梅の丸ウスコウバイ</t>
  </si>
  <si>
    <t>天平大雲ウスキ</t>
  </si>
  <si>
    <t>信夫の丸フジ</t>
  </si>
  <si>
    <t>双葉葵アサギ</t>
  </si>
  <si>
    <t>龍村織 金封ふくさ</t>
  </si>
  <si>
    <t>龍村織 念珠入れ</t>
  </si>
  <si>
    <t>正絹ちりめん 台付ふくさ 【紙箱入り】</t>
    <rPh sb="14" eb="15">
      <t>カミ</t>
    </rPh>
    <rPh sb="15" eb="16">
      <t>バコ</t>
    </rPh>
    <rPh sb="16" eb="17">
      <t>イ</t>
    </rPh>
    <phoneticPr fontId="3"/>
  </si>
  <si>
    <t>正絹ちりめん 金封ふくさ</t>
  </si>
  <si>
    <t>京錦 金封ふくさ</t>
  </si>
  <si>
    <t>51017-101</t>
  </si>
  <si>
    <t>51018-101</t>
  </si>
  <si>
    <t>50071-001</t>
  </si>
  <si>
    <t>50091-101</t>
  </si>
  <si>
    <t>50091-102</t>
  </si>
  <si>
    <t>鮫小紋 金封ふくさ</t>
    <rPh sb="0" eb="1">
      <t>サメ</t>
    </rPh>
    <rPh sb="1" eb="3">
      <t>コモン</t>
    </rPh>
    <rPh sb="4" eb="6">
      <t>キンプウ</t>
    </rPh>
    <phoneticPr fontId="3"/>
  </si>
  <si>
    <t>ちりめん桜小紋 金封ふくさ</t>
  </si>
  <si>
    <t>ソフト 金封ふくさ</t>
  </si>
  <si>
    <t>正倉院裂 金封ふくさ</t>
  </si>
  <si>
    <t>刺繍 金封ふくさ</t>
  </si>
  <si>
    <t>ちりめん刺繍 金封ふくさセット</t>
  </si>
  <si>
    <t>50094-001</t>
  </si>
  <si>
    <t>50094-002</t>
  </si>
  <si>
    <t>50094-003</t>
  </si>
  <si>
    <t>50100-001</t>
  </si>
  <si>
    <t>50100-006</t>
  </si>
  <si>
    <t>50030-001</t>
  </si>
  <si>
    <t>50052-005</t>
  </si>
  <si>
    <t>50052-010</t>
  </si>
  <si>
    <t>50052-013</t>
  </si>
  <si>
    <t>50090-101</t>
  </si>
  <si>
    <t>50066-001</t>
  </si>
  <si>
    <t>36 ポリエステルちりめん ふくさ</t>
  </si>
  <si>
    <t>ポリエステルちりめん 金封ふくさ</t>
    <rPh sb="11" eb="13">
      <t>キンプウ</t>
    </rPh>
    <phoneticPr fontId="3"/>
  </si>
  <si>
    <t>ポリエステルちりめん金封ふくさ</t>
    <rPh sb="10" eb="12">
      <t>キンフウ</t>
    </rPh>
    <phoneticPr fontId="3"/>
  </si>
  <si>
    <t>ポリエステル紬 リバーシブル 金封ふくさ</t>
  </si>
  <si>
    <t>ちりめん桜小紋 念珠入れ</t>
  </si>
  <si>
    <t>光悦ちりめん 念珠入れ</t>
  </si>
  <si>
    <t>10127-001</t>
  </si>
  <si>
    <t>10127-008</t>
  </si>
  <si>
    <t>50012-001</t>
  </si>
  <si>
    <t>50012-002</t>
  </si>
  <si>
    <t>50133-001</t>
  </si>
  <si>
    <t>50133-002</t>
  </si>
  <si>
    <t>50102-001</t>
  </si>
  <si>
    <t>50102-006</t>
  </si>
  <si>
    <t>50057-001</t>
  </si>
  <si>
    <t>別誂 中巾6号            正絹縮緬 家紋入り 風呂敷</t>
  </si>
  <si>
    <t>別誂 尺四巾9号        正絹縮緬 家紋入り 風呂敷</t>
    <rPh sb="5" eb="6">
      <t>ハバ</t>
    </rPh>
    <phoneticPr fontId="3"/>
  </si>
  <si>
    <t>別誂 二巾10号          正絹縮緬 家紋入り 風呂敷</t>
  </si>
  <si>
    <t>別誂 二巾13号 重目 正絹縮緬 家紋入り 風呂敷</t>
  </si>
  <si>
    <t>別誂 二四巾13号      正絹縮緬 家紋入り 風呂敷</t>
  </si>
  <si>
    <t>別誂 三巾18号           正絹縮緬 家紋入り 風呂敷</t>
    <rPh sb="3" eb="4">
      <t>３</t>
    </rPh>
    <phoneticPr fontId="3"/>
  </si>
  <si>
    <t>別誂 二巾     並     白山紬 家紋入り 風呂敷</t>
  </si>
  <si>
    <t>別誂 二巾     重目 白山紬 家紋入り 風呂敷</t>
  </si>
  <si>
    <t>別誂 二四巾 並     白山紬 家紋入り 風呂敷</t>
  </si>
  <si>
    <t>別誂 二四巾 重目 白山紬 家紋入り 風呂敷</t>
  </si>
  <si>
    <t>別誂 三巾　 並　 白山紬 家紋入り 風呂敷</t>
  </si>
  <si>
    <t>別誂 三巾　 重目 白山紬 家紋入り 風呂敷</t>
  </si>
  <si>
    <t>別誂 6寸  並      塩瀬 家紋入り 袱紗</t>
  </si>
  <si>
    <t>別誂 6寸  重目  塩瀬 家紋入り 袱紗</t>
    <rPh sb="4" eb="5">
      <t>スン</t>
    </rPh>
    <phoneticPr fontId="3"/>
  </si>
  <si>
    <t>別誂 8寸  並　  塩瀬 家紋入り 袱紗</t>
    <rPh sb="4" eb="5">
      <t>スン</t>
    </rPh>
    <phoneticPr fontId="3"/>
  </si>
  <si>
    <t>別誂 8寸  重目  塩瀬 家紋入り 袱紗</t>
    <rPh sb="4" eb="5">
      <t>スン</t>
    </rPh>
    <phoneticPr fontId="3"/>
  </si>
  <si>
    <t>別誂 9寸  並　  塩瀬 家紋入り 袱紗</t>
    <rPh sb="4" eb="5">
      <t>スン</t>
    </rPh>
    <phoneticPr fontId="3"/>
  </si>
  <si>
    <t>別誂 9寸  重目  塩瀬 家紋入り 袱紗</t>
    <rPh sb="4" eb="5">
      <t>スン</t>
    </rPh>
    <phoneticPr fontId="3"/>
  </si>
  <si>
    <t>別誂 尺角 並　 塩瀬 家紋入り 袱紗</t>
    <rPh sb="3" eb="4">
      <t>シャク</t>
    </rPh>
    <rPh sb="4" eb="5">
      <t>カク</t>
    </rPh>
    <phoneticPr fontId="3"/>
  </si>
  <si>
    <t>別誂 尺角 重目 塩瀬 家紋入り 袱紗</t>
    <rPh sb="3" eb="4">
      <t>シャク</t>
    </rPh>
    <rPh sb="4" eb="5">
      <t>カク</t>
    </rPh>
    <phoneticPr fontId="3"/>
  </si>
  <si>
    <t>別誂 越前塗木製 家紋入 切手盆 8寸</t>
    <rPh sb="18" eb="19">
      <t>スン</t>
    </rPh>
    <phoneticPr fontId="3"/>
  </si>
  <si>
    <t>別誂 越前塗木製 無地     切手盆 8寸</t>
    <rPh sb="9" eb="11">
      <t>ムジ</t>
    </rPh>
    <rPh sb="21" eb="22">
      <t>スン</t>
    </rPh>
    <phoneticPr fontId="3"/>
  </si>
  <si>
    <t>別誂 越前塗木製 家紋入 切手盆 9寸</t>
    <rPh sb="18" eb="19">
      <t>スン</t>
    </rPh>
    <phoneticPr fontId="3"/>
  </si>
  <si>
    <t>別誂 越前塗木製 無地     切手盆 9寸</t>
    <rPh sb="9" eb="11">
      <t>ムジ</t>
    </rPh>
    <rPh sb="21" eb="22">
      <t>スン</t>
    </rPh>
    <phoneticPr fontId="3"/>
  </si>
  <si>
    <t>別誂 越前塗木製 家紋入 万寿盆 8寸</t>
    <rPh sb="18" eb="19">
      <t>スン</t>
    </rPh>
    <phoneticPr fontId="3"/>
  </si>
  <si>
    <t>別誂 越前塗木製 無地　 万寿盆 8寸</t>
    <rPh sb="9" eb="11">
      <t>ムジ</t>
    </rPh>
    <rPh sb="18" eb="19">
      <t>スン</t>
    </rPh>
    <phoneticPr fontId="3"/>
  </si>
  <si>
    <t>別誂 越前塗木製 家紋入 万寿盆 10寸</t>
    <rPh sb="19" eb="20">
      <t>スン</t>
    </rPh>
    <phoneticPr fontId="3"/>
  </si>
  <si>
    <t>別誂 越前塗木製 無地　 万寿盆 10寸</t>
    <rPh sb="9" eb="11">
      <t>ムジ</t>
    </rPh>
    <rPh sb="19" eb="20">
      <t>スン</t>
    </rPh>
    <phoneticPr fontId="3"/>
  </si>
  <si>
    <t>別誂 越前塗木製 家紋入 広蓋 尺 3寸</t>
    <rPh sb="16" eb="17">
      <t>シャク</t>
    </rPh>
    <rPh sb="19" eb="20">
      <t>スン</t>
    </rPh>
    <phoneticPr fontId="3"/>
  </si>
  <si>
    <t>別誂 越前塗木製 無地　 広蓋 尺 3寸</t>
    <rPh sb="9" eb="11">
      <t>ムジ</t>
    </rPh>
    <rPh sb="16" eb="17">
      <t>シャク</t>
    </rPh>
    <rPh sb="19" eb="20">
      <t>スン</t>
    </rPh>
    <phoneticPr fontId="3"/>
  </si>
  <si>
    <t>別誂 越前塗木製 家紋入 広蓋 尺 5寸</t>
    <rPh sb="16" eb="17">
      <t>シャク</t>
    </rPh>
    <rPh sb="19" eb="20">
      <t>スン</t>
    </rPh>
    <phoneticPr fontId="3"/>
  </si>
  <si>
    <t>別誂 越前塗木製 無地　 広蓋 尺 5寸</t>
    <rPh sb="9" eb="11">
      <t>ムジ</t>
    </rPh>
    <rPh sb="16" eb="17">
      <t>シャク</t>
    </rPh>
    <rPh sb="19" eb="20">
      <t>スン</t>
    </rPh>
    <phoneticPr fontId="3"/>
  </si>
  <si>
    <t>別誂 正絹手織 綴袱紗（亀房付）大</t>
  </si>
  <si>
    <t>別誂 正絹手織 綴袱紗（亀房付）中</t>
    <rPh sb="12" eb="13">
      <t>カメ</t>
    </rPh>
    <rPh sb="13" eb="14">
      <t>フサ</t>
    </rPh>
    <rPh sb="14" eb="15">
      <t>ツキ</t>
    </rPh>
    <rPh sb="16" eb="17">
      <t>チュウ</t>
    </rPh>
    <phoneticPr fontId="3"/>
  </si>
  <si>
    <t>別誂 正絹手織 綴袱紗（亀房付）小</t>
    <rPh sb="16" eb="17">
      <t>ショウ</t>
    </rPh>
    <phoneticPr fontId="3"/>
  </si>
  <si>
    <t>別誂 交織手織 綴袱紗（亀房付）大</t>
  </si>
  <si>
    <t>別誂 交織手織 綴袱紗（亀房付）中</t>
  </si>
  <si>
    <t>別誂 交織手織 綴袱紗（亀房付）小</t>
  </si>
  <si>
    <t>下代税抜5万円～（風呂敷 発注単位：5枚）</t>
    <rPh sb="13" eb="15">
      <t>ハッチュウ</t>
    </rPh>
    <rPh sb="15" eb="17">
      <t>タンイ</t>
    </rPh>
    <phoneticPr fontId="18"/>
  </si>
  <si>
    <t>下代税抜5万円未満は、送料がかかります</t>
    <rPh sb="0" eb="1">
      <t>ゲ</t>
    </rPh>
    <rPh sb="1" eb="2">
      <t>ダイ</t>
    </rPh>
    <rPh sb="2" eb="4">
      <t>ゼイヌキ</t>
    </rPh>
    <rPh sb="6" eb="7">
      <t>エン</t>
    </rPh>
    <rPh sb="7" eb="9">
      <t>ミマン</t>
    </rPh>
    <rPh sb="11" eb="13">
      <t>ソウリョウ</t>
    </rPh>
    <phoneticPr fontId="18"/>
  </si>
  <si>
    <t>10269-301</t>
    <phoneticPr fontId="18"/>
  </si>
  <si>
    <t>10269-302</t>
  </si>
  <si>
    <t>100アクアドロップ Re-Free両面</t>
    <rPh sb="18" eb="20">
      <t>リョウメン</t>
    </rPh>
    <phoneticPr fontId="18"/>
  </si>
  <si>
    <t>101アクアドロップ Re-Free両面</t>
    <rPh sb="18" eb="20">
      <t>リョウメン</t>
    </rPh>
    <phoneticPr fontId="18"/>
  </si>
  <si>
    <t>パンジーマルチ</t>
    <phoneticPr fontId="18"/>
  </si>
  <si>
    <t>100 アクアドロップリサイクル両面</t>
    <phoneticPr fontId="18"/>
  </si>
  <si>
    <t>100アクアドロップリサイクル Re-Free 両面</t>
    <rPh sb="24" eb="26">
      <t>リョウメン</t>
    </rPh>
    <phoneticPr fontId="18"/>
  </si>
  <si>
    <t>100アクアドロップ リサイクル Re-Free 両面</t>
    <rPh sb="25" eb="27">
      <t>リョウメン</t>
    </rPh>
    <phoneticPr fontId="18"/>
  </si>
  <si>
    <t>10267-301</t>
    <phoneticPr fontId="18"/>
  </si>
  <si>
    <t>10267-302</t>
  </si>
  <si>
    <t>10267-303</t>
  </si>
  <si>
    <t>10267-304</t>
  </si>
  <si>
    <t>10267-305</t>
  </si>
  <si>
    <t>10267-306</t>
  </si>
  <si>
    <t>10267-307</t>
  </si>
  <si>
    <t>100　ミナペルホネン　アクアドロップ Re-Free</t>
    <phoneticPr fontId="18"/>
  </si>
  <si>
    <t>完売</t>
    <rPh sb="0" eb="2">
      <t>カンバイ</t>
    </rPh>
    <phoneticPr fontId="18"/>
  </si>
  <si>
    <r>
      <t xml:space="preserve">2025年　干支
</t>
    </r>
    <r>
      <rPr>
        <u/>
        <sz val="12"/>
        <color rgb="FFFF0000"/>
        <rFont val="游ゴシック"/>
        <family val="3"/>
        <charset val="128"/>
      </rPr>
      <t>※限定商品
無くなり次第終了</t>
    </r>
    <rPh sb="4" eb="5">
      <t>ネン</t>
    </rPh>
    <rPh sb="6" eb="8">
      <t>エト</t>
    </rPh>
    <rPh sb="11" eb="13">
      <t>ゲンテイ</t>
    </rPh>
    <rPh sb="13" eb="15">
      <t>ショウヒン</t>
    </rPh>
    <rPh sb="16" eb="17">
      <t>ナ</t>
    </rPh>
    <rPh sb="20" eb="22">
      <t>シダイ</t>
    </rPh>
    <rPh sb="22" eb="24">
      <t>シュウリョウ</t>
    </rPh>
    <phoneticPr fontId="18"/>
  </si>
  <si>
    <r>
      <t xml:space="preserve">生産終了
カタログ掲載外
</t>
    </r>
    <r>
      <rPr>
        <sz val="14"/>
        <color rgb="FFFF0000"/>
        <rFont val="游ゴシック"/>
        <family val="3"/>
        <charset val="128"/>
      </rPr>
      <t>※無くなり次第終了</t>
    </r>
    <rPh sb="0" eb="2">
      <t>セイサン</t>
    </rPh>
    <rPh sb="2" eb="4">
      <t>シュウリョウ</t>
    </rPh>
    <rPh sb="9" eb="12">
      <t>ケイサイガイ</t>
    </rPh>
    <rPh sb="14" eb="15">
      <t>ナ</t>
    </rPh>
    <rPh sb="18" eb="20">
      <t>シダイ</t>
    </rPh>
    <rPh sb="20" eb="22">
      <t>シュウリョウ</t>
    </rPh>
    <phoneticPr fontId="18"/>
  </si>
  <si>
    <t>20911-301</t>
  </si>
  <si>
    <t>20911-302</t>
  </si>
  <si>
    <t>100 MUSUBI LINEN 鈴木マサル</t>
  </si>
  <si>
    <t>CANARY　グレーグリーン</t>
    <phoneticPr fontId="18"/>
  </si>
  <si>
    <t>ZEBRA　ピンクブルー</t>
    <phoneticPr fontId="18"/>
  </si>
  <si>
    <t>20913-302</t>
  </si>
  <si>
    <t>20552-104</t>
  </si>
  <si>
    <t>20552-106</t>
  </si>
  <si>
    <t>100 MUSUBI LINEN</t>
  </si>
  <si>
    <t>パターンズ　マルチ</t>
    <phoneticPr fontId="18"/>
  </si>
  <si>
    <t>鶴　イエロー</t>
    <rPh sb="0" eb="1">
      <t>ツル</t>
    </rPh>
    <phoneticPr fontId="3"/>
  </si>
  <si>
    <t>牡丹　ブルー</t>
    <rPh sb="0" eb="2">
      <t>ボタン</t>
    </rPh>
    <phoneticPr fontId="3"/>
  </si>
  <si>
    <t>20017-306</t>
  </si>
  <si>
    <t>20017-304</t>
  </si>
  <si>
    <t>20016-103</t>
  </si>
  <si>
    <t>21181-204</t>
  </si>
  <si>
    <t>21181-209</t>
  </si>
  <si>
    <t>コアラ　クリームイエロー</t>
    <phoneticPr fontId="18"/>
  </si>
  <si>
    <t>ゴリラ　グリーン</t>
    <phoneticPr fontId="18"/>
  </si>
  <si>
    <t>ワニ　ピンク</t>
    <phoneticPr fontId="18"/>
  </si>
  <si>
    <t>つばき　アズキ</t>
    <phoneticPr fontId="18"/>
  </si>
  <si>
    <t>つばき　ホワイトグレー</t>
    <phoneticPr fontId="18"/>
  </si>
  <si>
    <t>70 モダンガール</t>
  </si>
  <si>
    <t>梅　アカ</t>
    <phoneticPr fontId="18"/>
  </si>
  <si>
    <t>麻の葉　グリーン</t>
    <phoneticPr fontId="18"/>
  </si>
  <si>
    <t>松竹梅　コン</t>
    <rPh sb="0" eb="3">
      <t>ショウチクバイ</t>
    </rPh>
    <phoneticPr fontId="3"/>
  </si>
  <si>
    <t>20452-202</t>
  </si>
  <si>
    <t>20452-205</t>
  </si>
  <si>
    <t>20724-207</t>
  </si>
  <si>
    <t>20724-205</t>
  </si>
  <si>
    <t>七宝　ベージュ</t>
    <rPh sb="0" eb="2">
      <t>シッポウ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</si>
</sst>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quot;#,##0_);\(&quot;¥&quot;#,##0\)"/>
    <numFmt numFmtId="177" formatCode="[DBNum3][$-411]0"/>
    <numFmt numFmtId="178" formatCode="[&lt;=999]000;[&lt;=9999]000\-00;000\-0000"/>
    <numFmt numFmtId="179" formatCode="0_);[Red]\(0\)"/>
    <numFmt numFmtId="180" formatCode="&quot;¥&quot;#,##0;[Red]&quot;¥&quot;#,##0"/>
    <numFmt numFmtId="181" formatCode="&quot;¥&quot;#,##0_);[Red]\(&quot;¥&quot;#,##0\)"/>
  </numFmts>
  <fonts count="87"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4"/>
      <color theme="1"/>
      <name val="ＭＳ Ｐゴシック"/>
      <family val="3"/>
      <charset val="128"/>
    </font>
    <font>
      <b/>
      <sz val="18"/>
      <name val="ＭＳ Ｐゴシック"/>
      <family val="3"/>
      <charset val="128"/>
    </font>
    <font>
      <b/>
      <sz val="26"/>
      <name val="メイリオ"/>
      <family val="3"/>
      <charset val="128"/>
    </font>
    <font>
      <sz val="6"/>
      <name val="ＭＳ Ｐゴシック"/>
      <family val="3"/>
      <charset val="128"/>
    </font>
    <font>
      <sz val="16"/>
      <name val="ＭＳ Ｐゴシック"/>
      <family val="3"/>
      <charset val="128"/>
    </font>
    <font>
      <sz val="14"/>
      <name val="ＭＳ Ｐゴシック"/>
      <family val="3"/>
      <charset val="128"/>
    </font>
    <font>
      <sz val="14"/>
      <name val="メイリオ"/>
      <family val="3"/>
      <charset val="128"/>
    </font>
    <font>
      <sz val="16"/>
      <name val="メイリオ"/>
      <family val="3"/>
      <charset val="128"/>
    </font>
    <font>
      <sz val="10"/>
      <name val="メイリオ"/>
      <family val="3"/>
      <charset val="128"/>
    </font>
    <font>
      <sz val="11"/>
      <name val="メイリオ"/>
      <family val="3"/>
      <charset val="128"/>
    </font>
    <font>
      <sz val="12"/>
      <name val="メイリオ"/>
      <family val="3"/>
      <charset val="128"/>
    </font>
    <font>
      <b/>
      <sz val="28"/>
      <name val="メイリオ"/>
      <family val="3"/>
      <charset val="128"/>
    </font>
    <font>
      <b/>
      <sz val="16"/>
      <name val="ＭＳ Ｐゴシック"/>
      <family val="3"/>
      <charset val="128"/>
    </font>
    <font>
      <sz val="12"/>
      <color theme="1"/>
      <name val="メイリオ"/>
      <family val="3"/>
      <charset val="128"/>
    </font>
    <font>
      <sz val="16"/>
      <color rgb="FFFF0000"/>
      <name val="メイリオ"/>
      <family val="3"/>
      <charset val="128"/>
    </font>
    <font>
      <u/>
      <sz val="11"/>
      <color theme="10"/>
      <name val="ＭＳ Ｐゴシック"/>
      <family val="2"/>
      <charset val="128"/>
      <scheme val="minor"/>
    </font>
    <font>
      <u/>
      <sz val="14"/>
      <color theme="10"/>
      <name val="ＭＳ Ｐゴシック"/>
      <family val="2"/>
      <charset val="128"/>
      <scheme val="minor"/>
    </font>
    <font>
      <sz val="12"/>
      <color rgb="FFFF0000"/>
      <name val="メイリオ"/>
      <family val="3"/>
      <charset val="128"/>
    </font>
    <font>
      <sz val="11"/>
      <name val="ＭＳ Ｐゴシック"/>
      <family val="2"/>
      <charset val="128"/>
      <scheme val="minor"/>
    </font>
    <font>
      <b/>
      <sz val="12"/>
      <name val="メイリオ"/>
      <family val="3"/>
      <charset val="128"/>
    </font>
    <font>
      <sz val="14"/>
      <color rgb="FFFF0000"/>
      <name val="ＭＳ Ｐゴシック"/>
      <family val="3"/>
      <charset val="128"/>
    </font>
    <font>
      <sz val="14"/>
      <color rgb="FFFF0000"/>
      <name val="メイリオ"/>
      <family val="3"/>
      <charset val="128"/>
    </font>
    <font>
      <sz val="12"/>
      <name val="ＭＳ Ｐゴシック"/>
      <family val="2"/>
      <charset val="128"/>
      <scheme val="minor"/>
    </font>
    <font>
      <b/>
      <sz val="9"/>
      <color indexed="81"/>
      <name val="ＭＳ Ｐゴシック"/>
      <family val="3"/>
      <charset val="128"/>
    </font>
    <font>
      <b/>
      <sz val="12"/>
      <color rgb="FFFF0000"/>
      <name val="メイリオ"/>
      <family val="3"/>
      <charset val="128"/>
    </font>
    <font>
      <b/>
      <sz val="16"/>
      <color rgb="FFFF0000"/>
      <name val="メイリオ"/>
      <family val="3"/>
      <charset val="128"/>
    </font>
    <font>
      <sz val="16"/>
      <color rgb="FFFF0000"/>
      <name val="ＭＳ Ｐゴシック"/>
      <family val="3"/>
      <charset val="128"/>
    </font>
    <font>
      <sz val="12"/>
      <name val="ＭＳ Ｐゴシック"/>
      <family val="3"/>
      <charset val="128"/>
    </font>
    <font>
      <sz val="14"/>
      <color indexed="81"/>
      <name val="ＭＳ Ｐゴシック"/>
      <family val="3"/>
      <charset val="128"/>
    </font>
    <font>
      <sz val="18"/>
      <name val="ＭＳ Ｐゴシック"/>
      <family val="3"/>
      <charset val="128"/>
      <scheme val="minor"/>
    </font>
    <font>
      <b/>
      <sz val="18"/>
      <name val="ＭＳ Ｐゴシック"/>
      <family val="3"/>
      <charset val="128"/>
      <scheme val="minor"/>
    </font>
    <font>
      <b/>
      <u/>
      <sz val="18"/>
      <name val="ＭＳ Ｐゴシック"/>
      <family val="3"/>
      <charset val="128"/>
      <scheme val="minor"/>
    </font>
    <font>
      <b/>
      <u/>
      <sz val="16"/>
      <name val="ＭＳ Ｐゴシック"/>
      <family val="3"/>
      <charset val="128"/>
      <scheme val="minor"/>
    </font>
    <font>
      <b/>
      <u/>
      <sz val="20"/>
      <color theme="8"/>
      <name val="ＭＳ Ｐゴシック"/>
      <family val="3"/>
      <charset val="128"/>
      <scheme val="minor"/>
    </font>
    <font>
      <b/>
      <u/>
      <sz val="15"/>
      <name val="ＭＳ Ｐゴシック"/>
      <family val="3"/>
      <charset val="128"/>
      <scheme val="minor"/>
    </font>
    <font>
      <sz val="16"/>
      <color indexed="81"/>
      <name val="ＭＳ Ｐゴシック"/>
      <family val="3"/>
      <charset val="128"/>
    </font>
    <font>
      <sz val="18"/>
      <color indexed="81"/>
      <name val="ＭＳ Ｐゴシック"/>
      <family val="3"/>
      <charset val="128"/>
    </font>
    <font>
      <sz val="36"/>
      <color indexed="81"/>
      <name val="ＭＳ Ｐゴシック"/>
      <family val="3"/>
      <charset val="128"/>
    </font>
    <font>
      <b/>
      <sz val="36"/>
      <color indexed="81"/>
      <name val="ＭＳ Ｐゴシック"/>
      <family val="3"/>
      <charset val="128"/>
    </font>
    <font>
      <sz val="11"/>
      <color theme="1"/>
      <name val="ＭＳ Ｐゴシック"/>
      <family val="3"/>
      <charset val="128"/>
      <scheme val="minor"/>
    </font>
    <font>
      <sz val="11"/>
      <name val="ＭＳ Ｐゴシック"/>
      <family val="3"/>
      <charset val="128"/>
    </font>
    <font>
      <b/>
      <sz val="20"/>
      <color theme="1"/>
      <name val="ＭＳ Ｐゴシック"/>
      <family val="3"/>
      <charset val="128"/>
    </font>
    <font>
      <b/>
      <sz val="18"/>
      <color theme="1"/>
      <name val="ＭＳ Ｐゴシック"/>
      <family val="3"/>
      <charset val="128"/>
    </font>
    <font>
      <sz val="12"/>
      <color theme="1"/>
      <name val="游ゴシック"/>
      <family val="3"/>
      <charset val="128"/>
    </font>
    <font>
      <b/>
      <sz val="14"/>
      <color theme="0"/>
      <name val="游ゴシック"/>
      <family val="3"/>
      <charset val="128"/>
    </font>
    <font>
      <sz val="12"/>
      <name val="游ゴシック"/>
      <family val="3"/>
      <charset val="128"/>
    </font>
    <font>
      <sz val="12"/>
      <color rgb="FFFF0000"/>
      <name val="游ゴシック"/>
      <family val="3"/>
      <charset val="128"/>
    </font>
    <font>
      <sz val="12"/>
      <color theme="0"/>
      <name val="游ゴシック"/>
      <family val="3"/>
      <charset val="128"/>
    </font>
    <font>
      <b/>
      <sz val="18"/>
      <name val="メイリオ"/>
      <family val="3"/>
      <charset val="128"/>
    </font>
    <font>
      <b/>
      <u/>
      <sz val="20"/>
      <color theme="8"/>
      <name val="メイリオ"/>
      <family val="3"/>
      <charset val="128"/>
    </font>
    <font>
      <b/>
      <sz val="11"/>
      <color theme="0"/>
      <name val="游ゴシック"/>
      <family val="3"/>
      <charset val="128"/>
    </font>
    <font>
      <sz val="11"/>
      <color theme="1"/>
      <name val="游ゴシック"/>
      <family val="3"/>
      <charset val="128"/>
    </font>
    <font>
      <sz val="11"/>
      <name val="游ゴシック"/>
      <family val="3"/>
      <charset val="128"/>
    </font>
    <font>
      <b/>
      <sz val="12"/>
      <color theme="0"/>
      <name val="游ゴシック"/>
      <family val="3"/>
      <charset val="128"/>
    </font>
    <font>
      <b/>
      <u/>
      <sz val="12"/>
      <color theme="0"/>
      <name val="游ゴシック"/>
      <family val="3"/>
      <charset val="128"/>
    </font>
    <font>
      <sz val="11"/>
      <color rgb="FFFF0000"/>
      <name val="游ゴシック"/>
      <family val="3"/>
      <charset val="128"/>
    </font>
    <font>
      <b/>
      <sz val="14"/>
      <color rgb="FFFF0000"/>
      <name val="游ゴシック"/>
      <family val="3"/>
      <charset val="128"/>
    </font>
    <font>
      <sz val="11"/>
      <color theme="0"/>
      <name val="游ゴシック"/>
      <family val="3"/>
      <charset val="128"/>
    </font>
    <font>
      <b/>
      <sz val="18"/>
      <color rgb="FFFF0000"/>
      <name val="ＭＳ Ｐゴシック"/>
      <family val="3"/>
      <charset val="128"/>
    </font>
    <font>
      <b/>
      <sz val="20"/>
      <color rgb="FFFF0000"/>
      <name val="ＭＳ Ｐゴシック"/>
      <family val="3"/>
      <charset val="128"/>
    </font>
    <font>
      <sz val="18"/>
      <name val="ＭＳ Ｐゴシック"/>
      <family val="3"/>
      <charset val="128"/>
    </font>
    <font>
      <sz val="18"/>
      <color rgb="FFFF0000"/>
      <name val="ＭＳ Ｐゴシック"/>
      <family val="3"/>
      <charset val="128"/>
    </font>
    <font>
      <b/>
      <sz val="14"/>
      <name val="游ゴシック"/>
      <family val="3"/>
      <charset val="128"/>
    </font>
    <font>
      <sz val="11"/>
      <name val="ＭＳ Ｐゴシック"/>
      <family val="3"/>
      <charset val="128"/>
      <scheme val="minor"/>
    </font>
    <font>
      <b/>
      <sz val="18"/>
      <name val="游ゴシック"/>
      <family val="3"/>
      <charset val="128"/>
    </font>
    <font>
      <u/>
      <sz val="12"/>
      <color rgb="FFFF0000"/>
      <name val="游ゴシック"/>
      <family val="3"/>
      <charset val="128"/>
    </font>
    <font>
      <sz val="14"/>
      <color theme="1"/>
      <name val="游ゴシック"/>
      <family val="3"/>
      <charset val="128"/>
    </font>
    <font>
      <sz val="14"/>
      <color rgb="FFFF0000"/>
      <name val="游ゴシック"/>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1"/>
        <bgColor indexed="64"/>
      </patternFill>
    </fill>
    <fill>
      <patternFill patternType="solid">
        <fgColor theme="4"/>
        <bgColor indexed="64"/>
      </patternFill>
    </fill>
    <fill>
      <patternFill patternType="solid">
        <fgColor theme="4" tint="0.79998168889431442"/>
        <bgColor indexed="64"/>
      </patternFill>
    </fill>
    <fill>
      <patternFill patternType="solid">
        <fgColor theme="8"/>
        <bgColor indexed="64"/>
      </patternFill>
    </fill>
    <fill>
      <patternFill patternType="solid">
        <fgColor rgb="FFFF6699"/>
        <bgColor indexed="64"/>
      </patternFill>
    </fill>
    <fill>
      <patternFill patternType="solid">
        <fgColor theme="7"/>
        <bgColor indexed="64"/>
      </patternFill>
    </fill>
  </fills>
  <borders count="1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double">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style="thin">
        <color indexed="64"/>
      </right>
      <top/>
      <bottom style="thick">
        <color indexed="64"/>
      </bottom>
      <diagonal/>
    </border>
    <border>
      <left style="thin">
        <color indexed="64"/>
      </left>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mediumDashDot">
        <color indexed="64"/>
      </left>
      <right/>
      <top style="mediumDashDot">
        <color indexed="64"/>
      </top>
      <bottom style="hair">
        <color indexed="64"/>
      </bottom>
      <diagonal/>
    </border>
    <border>
      <left/>
      <right/>
      <top style="mediumDashDot">
        <color indexed="64"/>
      </top>
      <bottom style="hair">
        <color indexed="64"/>
      </bottom>
      <diagonal/>
    </border>
    <border>
      <left/>
      <right style="mediumDashDot">
        <color indexed="64"/>
      </right>
      <top style="mediumDashDot">
        <color indexed="64"/>
      </top>
      <bottom style="hair">
        <color indexed="64"/>
      </bottom>
      <diagonal/>
    </border>
    <border>
      <left style="mediumDashDot">
        <color indexed="64"/>
      </left>
      <right/>
      <top style="hair">
        <color indexed="64"/>
      </top>
      <bottom style="hair">
        <color indexed="64"/>
      </bottom>
      <diagonal/>
    </border>
    <border>
      <left/>
      <right/>
      <top style="hair">
        <color indexed="64"/>
      </top>
      <bottom style="hair">
        <color indexed="64"/>
      </bottom>
      <diagonal/>
    </border>
    <border>
      <left/>
      <right style="mediumDashDot">
        <color indexed="64"/>
      </right>
      <top style="hair">
        <color indexed="64"/>
      </top>
      <bottom style="hair">
        <color indexed="64"/>
      </bottom>
      <diagonal/>
    </border>
    <border>
      <left style="mediumDashDot">
        <color indexed="64"/>
      </left>
      <right/>
      <top style="hair">
        <color indexed="64"/>
      </top>
      <bottom style="mediumDashDot">
        <color indexed="64"/>
      </bottom>
      <diagonal/>
    </border>
    <border>
      <left/>
      <right/>
      <top style="hair">
        <color indexed="64"/>
      </top>
      <bottom style="mediumDashDot">
        <color indexed="64"/>
      </bottom>
      <diagonal/>
    </border>
    <border>
      <left/>
      <right style="mediumDashDot">
        <color indexed="64"/>
      </right>
      <top style="hair">
        <color indexed="64"/>
      </top>
      <bottom style="mediumDashDot">
        <color indexed="64"/>
      </bottom>
      <diagonal/>
    </border>
    <border>
      <left/>
      <right/>
      <top style="thick">
        <color indexed="64"/>
      </top>
      <bottom style="medium">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double">
        <color indexed="64"/>
      </bottom>
      <diagonal/>
    </border>
    <border>
      <left style="thick">
        <color indexed="64"/>
      </left>
      <right style="thin">
        <color indexed="64"/>
      </right>
      <top style="thick">
        <color indexed="64"/>
      </top>
      <bottom style="medium">
        <color indexed="64"/>
      </bottom>
      <diagonal/>
    </border>
    <border>
      <left style="thick">
        <color indexed="64"/>
      </left>
      <right style="thin">
        <color indexed="64"/>
      </right>
      <top style="medium">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bottom style="hair">
        <color indexed="64"/>
      </bottom>
      <diagonal/>
    </border>
    <border>
      <left style="thick">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double">
        <color indexed="64"/>
      </top>
      <bottom style="thick">
        <color indexed="64"/>
      </bottom>
      <diagonal style="thin">
        <color indexed="64"/>
      </diagonal>
    </border>
    <border diagonalUp="1">
      <left style="double">
        <color indexed="64"/>
      </left>
      <right style="thin">
        <color indexed="64"/>
      </right>
      <top style="double">
        <color indexed="64"/>
      </top>
      <bottom style="thick">
        <color indexed="64"/>
      </bottom>
      <diagonal style="thin">
        <color indexed="64"/>
      </diagonal>
    </border>
    <border>
      <left/>
      <right/>
      <top style="thick">
        <color indexed="64"/>
      </top>
      <bottom style="mediumDashDot">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style="hair">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indexed="64"/>
      </right>
      <top/>
      <bottom style="hair">
        <color indexed="64"/>
      </bottom>
      <diagonal/>
    </border>
    <border>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bottom style="double">
        <color theme="1" tint="0.499984740745262"/>
      </bottom>
      <diagonal/>
    </border>
    <border>
      <left style="thin">
        <color theme="1" tint="0.499984740745262"/>
      </left>
      <right style="thin">
        <color theme="1" tint="0.499984740745262"/>
      </right>
      <top style="double">
        <color theme="1" tint="0.499984740745262"/>
      </top>
      <bottom style="thin">
        <color theme="1" tint="0.499984740745262"/>
      </bottom>
      <diagonal/>
    </border>
    <border>
      <left style="thin">
        <color theme="1" tint="0.499984740745262"/>
      </left>
      <right style="thin">
        <color theme="1" tint="0.499984740745262"/>
      </right>
      <top/>
      <bottom/>
      <diagonal/>
    </border>
    <border>
      <left/>
      <right/>
      <top/>
      <bottom style="double">
        <color theme="1" tint="0.499984740745262"/>
      </bottom>
      <diagonal/>
    </border>
    <border>
      <left style="thin">
        <color theme="0"/>
      </left>
      <right style="thin">
        <color theme="0"/>
      </right>
      <top style="thin">
        <color theme="0"/>
      </top>
      <bottom style="thin">
        <color theme="0"/>
      </bottom>
      <diagonal/>
    </border>
    <border>
      <left/>
      <right style="thin">
        <color theme="1" tint="0.499984740745262"/>
      </right>
      <top style="thin">
        <color theme="1" tint="0.499984740745262"/>
      </top>
      <bottom style="thin">
        <color theme="1" tint="0.499984740745262"/>
      </bottom>
      <diagonal/>
    </border>
    <border>
      <left/>
      <right style="thin">
        <color theme="0" tint="-0.499984740745262"/>
      </right>
      <top style="thin">
        <color theme="0" tint="-0.499984740745262"/>
      </top>
      <bottom style="double">
        <color theme="1" tint="0.499984740745262"/>
      </bottom>
      <diagonal/>
    </border>
    <border>
      <left/>
      <right style="thin">
        <color theme="1" tint="0.499984740745262"/>
      </right>
      <top/>
      <bottom style="thin">
        <color theme="1" tint="0.499984740745262"/>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0"/>
      </top>
      <bottom/>
      <diagonal/>
    </border>
    <border>
      <left/>
      <right style="thin">
        <color theme="1" tint="0.499984740745262"/>
      </right>
      <top/>
      <bottom/>
      <diagonal/>
    </border>
    <border>
      <left/>
      <right style="thin">
        <color theme="1" tint="0.499984740745262"/>
      </right>
      <top/>
      <bottom style="double">
        <color theme="1" tint="0.499984740745262"/>
      </bottom>
      <diagonal/>
    </border>
    <border>
      <left style="thin">
        <color indexed="64"/>
      </left>
      <right style="thin">
        <color theme="1" tint="0.499984740745262"/>
      </right>
      <top style="double">
        <color theme="1" tint="0.499984740745262"/>
      </top>
      <bottom/>
      <diagonal/>
    </border>
    <border>
      <left style="thin">
        <color indexed="64"/>
      </left>
      <right style="thin">
        <color theme="1" tint="0.499984740745262"/>
      </right>
      <top/>
      <bottom/>
      <diagonal/>
    </border>
    <border>
      <left style="thin">
        <color indexed="64"/>
      </left>
      <right style="thin">
        <color theme="1" tint="0.499984740745262"/>
      </right>
      <top/>
      <bottom style="double">
        <color theme="1" tint="0.499984740745262"/>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double">
        <color theme="1" tint="0.499984740745262"/>
      </bottom>
      <diagonal/>
    </border>
    <border>
      <left style="thin">
        <color theme="1" tint="0.499984740745262"/>
      </left>
      <right style="thin">
        <color theme="1" tint="0.499984740745262"/>
      </right>
      <top style="thin">
        <color theme="1" tint="0.499984740745262"/>
      </top>
      <bottom style="double">
        <color theme="0" tint="-0.499984740745262"/>
      </bottom>
      <diagonal/>
    </border>
    <border>
      <left style="thin">
        <color theme="0"/>
      </left>
      <right/>
      <top/>
      <bottom style="thin">
        <color theme="1" tint="0.499984740745262"/>
      </bottom>
      <diagonal/>
    </border>
    <border>
      <left style="thin">
        <color indexed="64"/>
      </left>
      <right style="thin">
        <color indexed="64"/>
      </right>
      <top style="medium">
        <color indexed="64"/>
      </top>
      <bottom style="hair">
        <color theme="1" tint="0.499984740745262"/>
      </bottom>
      <diagonal/>
    </border>
    <border>
      <left style="thin">
        <color indexed="64"/>
      </left>
      <right style="thin">
        <color indexed="64"/>
      </right>
      <top/>
      <bottom style="hair">
        <color theme="1" tint="0.499984740745262"/>
      </bottom>
      <diagonal/>
    </border>
    <border>
      <left style="thick">
        <color indexed="64"/>
      </left>
      <right style="thin">
        <color indexed="64"/>
      </right>
      <top/>
      <bottom style="thin">
        <color indexed="64"/>
      </bottom>
      <diagonal/>
    </border>
    <border>
      <left style="thin">
        <color theme="1" tint="0.499984740745262"/>
      </left>
      <right style="thin">
        <color theme="1" tint="0.499984740745262"/>
      </right>
      <top/>
      <bottom style="thin">
        <color indexed="64"/>
      </bottom>
      <diagonal/>
    </border>
    <border>
      <left/>
      <right style="thin">
        <color indexed="64"/>
      </right>
      <top/>
      <bottom style="double">
        <color indexed="64"/>
      </bottom>
      <diagonal/>
    </border>
    <border>
      <left style="thin">
        <color theme="0"/>
      </left>
      <right style="thin">
        <color theme="0"/>
      </right>
      <top/>
      <bottom/>
      <diagonal/>
    </border>
    <border>
      <left/>
      <right/>
      <top/>
      <bottom style="thin">
        <color theme="0"/>
      </bottom>
      <diagonal/>
    </border>
    <border>
      <left/>
      <right style="thin">
        <color theme="0"/>
      </right>
      <top style="thin">
        <color theme="0"/>
      </top>
      <bottom/>
      <diagonal/>
    </border>
    <border>
      <left style="thin">
        <color theme="0"/>
      </left>
      <right/>
      <top/>
      <bottom/>
      <diagonal/>
    </border>
    <border>
      <left/>
      <right/>
      <top style="thin">
        <color theme="1"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bottom style="thin">
        <color theme="0" tint="-0.499984740745262"/>
      </bottom>
      <diagonal/>
    </border>
    <border>
      <left/>
      <right/>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right style="thin">
        <color theme="0"/>
      </right>
      <top style="thin">
        <color theme="0"/>
      </top>
      <bottom style="thin">
        <color theme="0" tint="-0.499984740745262"/>
      </bottom>
      <diagonal/>
    </border>
    <border>
      <left style="thin">
        <color theme="0"/>
      </left>
      <right style="thin">
        <color theme="0"/>
      </right>
      <top style="thin">
        <color theme="0"/>
      </top>
      <bottom style="thin">
        <color theme="0" tint="-0.499984740745262"/>
      </bottom>
      <diagonal/>
    </border>
    <border>
      <left style="thin">
        <color theme="0"/>
      </left>
      <right/>
      <top style="thin">
        <color theme="0"/>
      </top>
      <bottom style="thin">
        <color theme="0" tint="-0.499984740745262"/>
      </bottom>
      <diagonal/>
    </border>
    <border>
      <left style="thin">
        <color theme="0"/>
      </left>
      <right/>
      <top/>
      <bottom style="thin">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style="thin">
        <color theme="1" tint="0.499984740745262"/>
      </right>
      <top style="double">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theme="1" tint="0.499984740745262"/>
      </left>
      <right style="thin">
        <color theme="1" tint="0.499984740745262"/>
      </right>
      <top style="thin">
        <color theme="1" tint="0.499984740745262"/>
      </top>
      <bottom style="double">
        <color indexed="64"/>
      </bottom>
      <diagonal/>
    </border>
    <border>
      <left style="thin">
        <color indexed="64"/>
      </left>
      <right/>
      <top/>
      <bottom style="double">
        <color indexed="64"/>
      </bottom>
      <diagonal/>
    </border>
    <border>
      <left style="thin">
        <color indexed="64"/>
      </left>
      <right style="thin">
        <color theme="1" tint="0.499984740745262"/>
      </right>
      <top style="thin">
        <color theme="1" tint="0.499984740745262"/>
      </top>
      <bottom style="double">
        <color theme="1" tint="0.499984740745262"/>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theme="1" tint="0.499984740745262"/>
      </top>
      <bottom style="thin">
        <color indexed="64"/>
      </bottom>
      <diagonal/>
    </border>
    <border>
      <left/>
      <right style="thin">
        <color theme="1" tint="0.499984740745262"/>
      </right>
      <top style="thin">
        <color theme="1" tint="0.499984740745262"/>
      </top>
      <bottom style="double">
        <color indexed="64"/>
      </bottom>
      <diagonal/>
    </border>
    <border>
      <left style="thin">
        <color indexed="64"/>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double">
        <color indexed="64"/>
      </bottom>
      <diagonal/>
    </border>
    <border>
      <left/>
      <right style="thin">
        <color theme="1" tint="0.499984740745262"/>
      </right>
      <top style="thin">
        <color theme="1" tint="0.499984740745262"/>
      </top>
      <bottom/>
      <diagonal/>
    </border>
    <border>
      <left style="thin">
        <color indexed="64"/>
      </left>
      <right style="thin">
        <color theme="1" tint="0.499984740745262"/>
      </right>
      <top/>
      <bottom style="double">
        <color indexed="64"/>
      </bottom>
      <diagonal/>
    </border>
    <border>
      <left style="thin">
        <color theme="1" tint="0.499984740745262"/>
      </left>
      <right/>
      <top/>
      <bottom/>
      <diagonal/>
    </border>
    <border>
      <left style="thin">
        <color theme="1" tint="0.499984740745262"/>
      </left>
      <right style="thin">
        <color theme="1" tint="0.499984740745262"/>
      </right>
      <top/>
      <bottom style="double">
        <color indexed="64"/>
      </bottom>
      <diagonal/>
    </border>
    <border>
      <left style="thin">
        <color theme="1" tint="0.499984740745262"/>
      </left>
      <right/>
      <top/>
      <bottom style="double">
        <color indexed="64"/>
      </bottom>
      <diagonal/>
    </border>
    <border>
      <left style="thin">
        <color theme="1" tint="0.499984740745262"/>
      </left>
      <right style="thin">
        <color indexed="64"/>
      </right>
      <top style="thin">
        <color indexed="64"/>
      </top>
      <bottom style="double">
        <color indexed="64"/>
      </bottom>
      <diagonal/>
    </border>
    <border>
      <left style="thin">
        <color indexed="64"/>
      </left>
      <right style="thin">
        <color theme="1" tint="0.499984740745262"/>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theme="1" tint="0.499984740745262"/>
      </top>
      <bottom/>
      <diagonal/>
    </border>
    <border>
      <left style="thin">
        <color indexed="64"/>
      </left>
      <right/>
      <top/>
      <bottom style="double">
        <color theme="1" tint="0.499984740745262"/>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style="thin">
        <color theme="1" tint="0.499984740745262"/>
      </right>
      <top style="thin">
        <color indexed="64"/>
      </top>
      <bottom style="double">
        <color theme="1" tint="0.499984740745262"/>
      </bottom>
      <diagonal/>
    </border>
    <border>
      <left style="thin">
        <color indexed="64"/>
      </left>
      <right style="thin">
        <color indexed="64"/>
      </right>
      <top style="thin">
        <color theme="1" tint="0.499984740745262"/>
      </top>
      <bottom style="double">
        <color indexed="64"/>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top/>
      <bottom style="double">
        <color indexed="64"/>
      </bottom>
      <diagonal/>
    </border>
    <border>
      <left style="thin">
        <color indexed="64"/>
      </left>
      <right/>
      <top style="double">
        <color theme="1" tint="0.499984740745262"/>
      </top>
      <bottom/>
      <diagonal/>
    </border>
    <border>
      <left/>
      <right style="thin">
        <color theme="1" tint="0.499984740745262"/>
      </right>
      <top/>
      <bottom style="double">
        <color indexed="64"/>
      </bottom>
      <diagonal/>
    </border>
    <border>
      <left style="thin">
        <color indexed="64"/>
      </left>
      <right/>
      <top/>
      <bottom style="thin">
        <color indexed="64"/>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double">
        <color indexed="64"/>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double">
        <color theme="1" tint="0.499984740745262"/>
      </bottom>
      <diagonal/>
    </border>
    <border>
      <left style="thin">
        <color indexed="64"/>
      </left>
      <right/>
      <top style="thin">
        <color indexed="64"/>
      </top>
      <bottom style="double">
        <color indexed="64"/>
      </bottom>
      <diagonal/>
    </border>
    <border>
      <left style="thin">
        <color theme="1" tint="0.499984740745262"/>
      </left>
      <right/>
      <top style="thin">
        <color theme="1" tint="0.499984740745262"/>
      </top>
      <bottom/>
      <diagonal/>
    </border>
    <border>
      <left style="thin">
        <color theme="1" tint="0.499984740745262"/>
      </left>
      <right/>
      <top style="double">
        <color theme="1" tint="0.499984740745262"/>
      </top>
      <bottom style="thin">
        <color theme="1" tint="0.499984740745262"/>
      </bottom>
      <diagonal/>
    </border>
    <border>
      <left style="thin">
        <color theme="1" tint="0.499984740745262"/>
      </left>
      <right/>
      <top/>
      <bottom style="double">
        <color theme="1"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bottom style="double">
        <color theme="0" tint="-0.499984740745262"/>
      </bottom>
      <diagonal/>
    </border>
    <border>
      <left style="thin">
        <color theme="0" tint="-0.499984740745262"/>
      </left>
      <right/>
      <top/>
      <bottom style="thin">
        <color theme="0"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double">
        <color theme="1"/>
      </bottom>
      <diagonal/>
    </border>
    <border>
      <left/>
      <right/>
      <top style="thin">
        <color theme="0"/>
      </top>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1" tint="0.499984740745262"/>
      </right>
      <top style="thin">
        <color theme="0" tint="-0.499984740745262"/>
      </top>
      <bottom style="double">
        <color theme="0" tint="-0.499984740745262"/>
      </bottom>
      <diagonal/>
    </border>
    <border>
      <left style="thin">
        <color theme="1" tint="0.499984740745262"/>
      </left>
      <right/>
      <top style="thin">
        <color theme="1" tint="0.499984740745262"/>
      </top>
      <bottom style="thin">
        <color theme="0" tint="-0.499984740745262"/>
      </bottom>
      <diagonal/>
    </border>
  </borders>
  <cellStyleXfs count="7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34" fillId="0" borderId="0" applyNumberFormat="0" applyFill="0" applyBorder="0" applyAlignment="0" applyProtection="0">
      <alignment vertical="center"/>
    </xf>
    <xf numFmtId="0" fontId="58" fillId="0" borderId="0">
      <alignment vertical="center"/>
    </xf>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6" fontId="59" fillId="0" borderId="0" applyFont="0" applyFill="0" applyBorder="0" applyAlignment="0" applyProtection="0"/>
    <xf numFmtId="0" fontId="59" fillId="0" borderId="0">
      <alignment vertical="center"/>
    </xf>
    <xf numFmtId="0" fontId="58" fillId="0" borderId="0">
      <alignment vertical="center"/>
    </xf>
    <xf numFmtId="0" fontId="58" fillId="0" borderId="0">
      <alignment vertical="center"/>
    </xf>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cellStyleXfs>
  <cellXfs count="594">
    <xf numFmtId="0" fontId="0" fillId="0" borderId="0" xfId="0">
      <alignment vertical="center"/>
    </xf>
    <xf numFmtId="0" fontId="23" fillId="0" borderId="0" xfId="0" applyFont="1">
      <alignment vertical="center"/>
    </xf>
    <xf numFmtId="0" fontId="24" fillId="0" borderId="0" xfId="0" applyFont="1">
      <alignment vertical="center"/>
    </xf>
    <xf numFmtId="0" fontId="19" fillId="33" borderId="0" xfId="0" applyFont="1" applyFill="1">
      <alignment vertical="center"/>
    </xf>
    <xf numFmtId="14" fontId="19" fillId="33" borderId="0" xfId="0" applyNumberFormat="1" applyFont="1" applyFill="1">
      <alignment vertical="center"/>
    </xf>
    <xf numFmtId="0" fontId="20" fillId="33" borderId="0" xfId="0" applyFont="1" applyFill="1">
      <alignment vertical="center"/>
    </xf>
    <xf numFmtId="0" fontId="30" fillId="33" borderId="0" xfId="0" applyFont="1" applyFill="1" applyAlignment="1">
      <alignment horizontal="left" vertical="center"/>
    </xf>
    <xf numFmtId="0" fontId="21" fillId="33" borderId="0" xfId="0" applyFont="1" applyFill="1" applyAlignment="1">
      <alignment horizontal="center" vertical="center"/>
    </xf>
    <xf numFmtId="0" fontId="35" fillId="33" borderId="0" xfId="43" applyFont="1" applyFill="1" applyBorder="1" applyAlignment="1" applyProtection="1">
      <alignment horizontal="left" vertical="center"/>
    </xf>
    <xf numFmtId="0" fontId="24" fillId="34" borderId="57" xfId="0" applyFont="1" applyFill="1" applyBorder="1" applyAlignment="1">
      <alignment horizontal="center" vertical="center"/>
    </xf>
    <xf numFmtId="0" fontId="24" fillId="34" borderId="53" xfId="0" applyFont="1" applyFill="1" applyBorder="1" applyAlignment="1">
      <alignment horizontal="center" vertical="center"/>
    </xf>
    <xf numFmtId="0" fontId="24" fillId="34" borderId="30" xfId="0" applyFont="1" applyFill="1" applyBorder="1" applyAlignment="1">
      <alignment horizontal="center" vertical="center"/>
    </xf>
    <xf numFmtId="0" fontId="24" fillId="34" borderId="31" xfId="0" applyFont="1" applyFill="1" applyBorder="1" applyAlignment="1">
      <alignment horizontal="center" vertical="center"/>
    </xf>
    <xf numFmtId="38" fontId="24" fillId="34" borderId="31" xfId="42" quotePrefix="1" applyFont="1" applyFill="1" applyBorder="1" applyAlignment="1" applyProtection="1">
      <alignment horizontal="center" vertical="center"/>
    </xf>
    <xf numFmtId="38" fontId="24" fillId="34" borderId="32" xfId="42" quotePrefix="1" applyFont="1" applyFill="1" applyBorder="1" applyAlignment="1" applyProtection="1">
      <alignment horizontal="center" vertical="center"/>
    </xf>
    <xf numFmtId="38" fontId="24" fillId="34" borderId="33" xfId="42" applyFont="1" applyFill="1" applyBorder="1" applyAlignment="1" applyProtection="1">
      <alignment horizontal="center" vertical="center"/>
    </xf>
    <xf numFmtId="0" fontId="19" fillId="33" borderId="58" xfId="0" applyFont="1" applyFill="1" applyBorder="1" applyAlignment="1">
      <alignment horizontal="center" vertical="center"/>
    </xf>
    <xf numFmtId="0" fontId="19" fillId="33" borderId="59" xfId="0" applyFont="1" applyFill="1" applyBorder="1" applyAlignment="1">
      <alignment horizontal="center" vertical="center"/>
    </xf>
    <xf numFmtId="0" fontId="19" fillId="33" borderId="19" xfId="0" applyFont="1" applyFill="1" applyBorder="1" applyAlignment="1" applyProtection="1">
      <alignment horizontal="left" vertical="center" shrinkToFit="1"/>
      <protection hidden="1"/>
    </xf>
    <xf numFmtId="38" fontId="19" fillId="33" borderId="19" xfId="42" applyFont="1" applyFill="1" applyBorder="1" applyAlignment="1" applyProtection="1">
      <alignment horizontal="right" vertical="center" shrinkToFit="1"/>
      <protection hidden="1"/>
    </xf>
    <xf numFmtId="38" fontId="19" fillId="33" borderId="19" xfId="42" applyFont="1" applyFill="1" applyBorder="1" applyAlignment="1" applyProtection="1">
      <alignment horizontal="right" vertical="center"/>
    </xf>
    <xf numFmtId="38" fontId="19" fillId="33" borderId="21" xfId="42" applyFont="1" applyFill="1" applyBorder="1" applyAlignment="1" applyProtection="1">
      <alignment horizontal="right" vertical="center" shrinkToFit="1"/>
      <protection hidden="1"/>
    </xf>
    <xf numFmtId="38" fontId="19" fillId="33" borderId="34" xfId="42" applyFont="1" applyFill="1" applyBorder="1" applyAlignment="1" applyProtection="1">
      <alignment horizontal="right" vertical="center"/>
      <protection hidden="1"/>
    </xf>
    <xf numFmtId="0" fontId="19" fillId="33" borderId="60" xfId="0" applyFont="1" applyFill="1" applyBorder="1" applyAlignment="1">
      <alignment horizontal="center" vertical="center"/>
    </xf>
    <xf numFmtId="0" fontId="19" fillId="33" borderId="14" xfId="0" applyFont="1" applyFill="1" applyBorder="1" applyAlignment="1" applyProtection="1">
      <alignment horizontal="left" vertical="center" shrinkToFit="1"/>
      <protection hidden="1"/>
    </xf>
    <xf numFmtId="38" fontId="19" fillId="33" borderId="14" xfId="42" applyFont="1" applyFill="1" applyBorder="1" applyAlignment="1" applyProtection="1">
      <alignment horizontal="right" vertical="center" shrinkToFit="1"/>
      <protection hidden="1"/>
    </xf>
    <xf numFmtId="38" fontId="19" fillId="33" borderId="14" xfId="42" applyFont="1" applyFill="1" applyBorder="1" applyAlignment="1" applyProtection="1">
      <alignment horizontal="right" vertical="center"/>
    </xf>
    <xf numFmtId="38" fontId="19" fillId="33" borderId="29" xfId="42" applyFont="1" applyFill="1" applyBorder="1" applyAlignment="1" applyProtection="1">
      <alignment horizontal="right" vertical="center" shrinkToFit="1"/>
      <protection hidden="1"/>
    </xf>
    <xf numFmtId="38" fontId="19" fillId="33" borderId="35" xfId="42" applyFont="1" applyFill="1" applyBorder="1" applyAlignment="1" applyProtection="1">
      <alignment horizontal="right" vertical="center"/>
      <protection hidden="1"/>
    </xf>
    <xf numFmtId="0" fontId="19" fillId="33" borderId="61" xfId="0" applyFont="1" applyFill="1" applyBorder="1" applyAlignment="1">
      <alignment horizontal="center" vertical="center"/>
    </xf>
    <xf numFmtId="0" fontId="19" fillId="33" borderId="25" xfId="0" applyFont="1" applyFill="1" applyBorder="1" applyAlignment="1" applyProtection="1">
      <alignment horizontal="left" vertical="center" shrinkToFit="1"/>
      <protection hidden="1"/>
    </xf>
    <xf numFmtId="38" fontId="19" fillId="33" borderId="25" xfId="42" applyFont="1" applyFill="1" applyBorder="1" applyAlignment="1" applyProtection="1">
      <alignment horizontal="right" vertical="center" shrinkToFit="1"/>
      <protection hidden="1"/>
    </xf>
    <xf numFmtId="38" fontId="19" fillId="33" borderId="25" xfId="42" applyFont="1" applyFill="1" applyBorder="1" applyAlignment="1" applyProtection="1">
      <alignment horizontal="right" vertical="center"/>
    </xf>
    <xf numFmtId="38" fontId="19" fillId="33" borderId="27" xfId="42" applyFont="1" applyFill="1" applyBorder="1" applyAlignment="1" applyProtection="1">
      <alignment horizontal="right" vertical="center" shrinkToFit="1"/>
      <protection hidden="1"/>
    </xf>
    <xf numFmtId="38" fontId="19" fillId="33" borderId="36" xfId="42" applyFont="1" applyFill="1" applyBorder="1" applyAlignment="1" applyProtection="1">
      <alignment horizontal="right" vertical="center"/>
      <protection hidden="1"/>
    </xf>
    <xf numFmtId="0" fontId="19" fillId="33" borderId="62" xfId="0" applyFont="1" applyFill="1" applyBorder="1" applyAlignment="1">
      <alignment horizontal="center" vertical="center"/>
    </xf>
    <xf numFmtId="0" fontId="19" fillId="33" borderId="22" xfId="0" applyFont="1" applyFill="1" applyBorder="1" applyAlignment="1" applyProtection="1">
      <alignment horizontal="left" vertical="center" shrinkToFit="1"/>
      <protection hidden="1"/>
    </xf>
    <xf numFmtId="38" fontId="19" fillId="33" borderId="22" xfId="42" applyFont="1" applyFill="1" applyBorder="1" applyAlignment="1" applyProtection="1">
      <alignment horizontal="right" vertical="center" shrinkToFit="1"/>
      <protection hidden="1"/>
    </xf>
    <xf numFmtId="38" fontId="19" fillId="33" borderId="22" xfId="42" applyFont="1" applyFill="1" applyBorder="1" applyAlignment="1" applyProtection="1">
      <alignment horizontal="right" vertical="center"/>
    </xf>
    <xf numFmtId="38" fontId="19" fillId="33" borderId="24" xfId="42" applyFont="1" applyFill="1" applyBorder="1" applyAlignment="1" applyProtection="1">
      <alignment horizontal="right" vertical="center" shrinkToFit="1"/>
      <protection hidden="1"/>
    </xf>
    <xf numFmtId="38" fontId="19" fillId="33" borderId="37" xfId="42" applyFont="1" applyFill="1" applyBorder="1" applyAlignment="1" applyProtection="1">
      <alignment horizontal="right" vertical="center"/>
      <protection hidden="1"/>
    </xf>
    <xf numFmtId="38" fontId="23" fillId="33" borderId="41" xfId="42" applyFont="1" applyFill="1" applyBorder="1" applyAlignment="1" applyProtection="1">
      <alignment horizontal="right" vertical="center"/>
    </xf>
    <xf numFmtId="38" fontId="31" fillId="33" borderId="42" xfId="42" applyFont="1" applyFill="1" applyBorder="1" applyAlignment="1" applyProtection="1">
      <alignment horizontal="right" vertical="center"/>
    </xf>
    <xf numFmtId="38" fontId="31" fillId="33" borderId="43" xfId="42" applyFont="1" applyFill="1" applyBorder="1" applyAlignment="1" applyProtection="1">
      <alignment horizontal="right" vertical="center"/>
    </xf>
    <xf numFmtId="0" fontId="0" fillId="33" borderId="0" xfId="0" applyFill="1">
      <alignment vertical="center"/>
    </xf>
    <xf numFmtId="0" fontId="24" fillId="33" borderId="0" xfId="0" applyFont="1" applyFill="1">
      <alignment vertical="center"/>
    </xf>
    <xf numFmtId="0" fontId="27" fillId="33" borderId="0" xfId="0" applyFont="1" applyFill="1" applyAlignment="1">
      <alignment vertical="center" wrapText="1"/>
    </xf>
    <xf numFmtId="0" fontId="29" fillId="33" borderId="44" xfId="0" applyFont="1" applyFill="1" applyBorder="1">
      <alignment vertical="center"/>
    </xf>
    <xf numFmtId="0" fontId="32" fillId="33" borderId="45" xfId="0" applyFont="1" applyFill="1" applyBorder="1">
      <alignment vertical="center"/>
    </xf>
    <xf numFmtId="0" fontId="32" fillId="33" borderId="46" xfId="0" applyFont="1" applyFill="1" applyBorder="1">
      <alignment vertical="center"/>
    </xf>
    <xf numFmtId="0" fontId="29" fillId="33" borderId="47" xfId="0" applyFont="1" applyFill="1" applyBorder="1">
      <alignment vertical="center"/>
    </xf>
    <xf numFmtId="0" fontId="32" fillId="33" borderId="48" xfId="0" applyFont="1" applyFill="1" applyBorder="1">
      <alignment vertical="center"/>
    </xf>
    <xf numFmtId="0" fontId="32" fillId="33" borderId="49" xfId="0" applyFont="1" applyFill="1" applyBorder="1">
      <alignment vertical="center"/>
    </xf>
    <xf numFmtId="0" fontId="29" fillId="33" borderId="50" xfId="0" applyFont="1" applyFill="1" applyBorder="1">
      <alignment vertical="center"/>
    </xf>
    <xf numFmtId="0" fontId="32" fillId="33" borderId="51" xfId="0" applyFont="1" applyFill="1" applyBorder="1">
      <alignment vertical="center"/>
    </xf>
    <xf numFmtId="0" fontId="32" fillId="33" borderId="52" xfId="0" applyFont="1" applyFill="1" applyBorder="1">
      <alignment vertical="center"/>
    </xf>
    <xf numFmtId="0" fontId="29" fillId="33" borderId="51" xfId="0" applyFont="1" applyFill="1" applyBorder="1">
      <alignment vertical="center"/>
    </xf>
    <xf numFmtId="0" fontId="29" fillId="33" borderId="48" xfId="0" applyFont="1" applyFill="1" applyBorder="1">
      <alignment vertical="center"/>
    </xf>
    <xf numFmtId="14" fontId="19" fillId="33" borderId="0" xfId="0" applyNumberFormat="1" applyFont="1" applyFill="1" applyAlignment="1">
      <alignment horizontal="right" vertical="center"/>
    </xf>
    <xf numFmtId="0" fontId="32" fillId="33" borderId="48" xfId="0" applyFont="1" applyFill="1" applyBorder="1" applyAlignment="1">
      <alignment horizontal="left" vertical="center"/>
    </xf>
    <xf numFmtId="0" fontId="32" fillId="33" borderId="49" xfId="0" applyFont="1" applyFill="1" applyBorder="1" applyAlignment="1">
      <alignment horizontal="left" vertical="center"/>
    </xf>
    <xf numFmtId="0" fontId="28" fillId="33" borderId="0" xfId="0" applyFont="1" applyFill="1" applyAlignment="1">
      <alignment horizontal="right" vertical="center"/>
    </xf>
    <xf numFmtId="0" fontId="32" fillId="33" borderId="0" xfId="0" applyFont="1" applyFill="1">
      <alignment vertical="center"/>
    </xf>
    <xf numFmtId="0" fontId="21" fillId="33" borderId="0" xfId="0" applyFont="1" applyFill="1" applyAlignment="1">
      <alignment horizontal="left" vertical="center"/>
    </xf>
    <xf numFmtId="0" fontId="25" fillId="33" borderId="13" xfId="0" applyFont="1" applyFill="1" applyBorder="1" applyAlignment="1">
      <alignment vertical="center" shrinkToFit="1"/>
    </xf>
    <xf numFmtId="0" fontId="27" fillId="33" borderId="0" xfId="0" applyFont="1" applyFill="1" applyAlignment="1">
      <alignment horizontal="left" vertical="center" wrapText="1"/>
    </xf>
    <xf numFmtId="0" fontId="23" fillId="33" borderId="0" xfId="0" applyFont="1" applyFill="1">
      <alignment vertical="center"/>
    </xf>
    <xf numFmtId="0" fontId="25" fillId="33" borderId="0" xfId="0" applyFont="1" applyFill="1">
      <alignment vertical="center"/>
    </xf>
    <xf numFmtId="0" fontId="37" fillId="33" borderId="0" xfId="0" applyFont="1" applyFill="1">
      <alignment vertical="center"/>
    </xf>
    <xf numFmtId="0" fontId="25" fillId="33" borderId="0" xfId="0" applyFont="1" applyFill="1" applyAlignment="1">
      <alignment horizontal="left" vertical="center"/>
    </xf>
    <xf numFmtId="0" fontId="25" fillId="33" borderId="0" xfId="0" applyFont="1" applyFill="1" applyAlignment="1">
      <alignment vertical="center" wrapText="1"/>
    </xf>
    <xf numFmtId="0" fontId="36" fillId="33" borderId="0" xfId="0" applyFont="1" applyFill="1" applyAlignment="1">
      <alignment horizontal="left"/>
    </xf>
    <xf numFmtId="0" fontId="25" fillId="33" borderId="0" xfId="0" applyFont="1" applyFill="1" applyAlignment="1">
      <alignment horizontal="right"/>
    </xf>
    <xf numFmtId="38" fontId="24" fillId="33" borderId="64" xfId="42" applyFont="1" applyFill="1" applyBorder="1" applyAlignment="1" applyProtection="1">
      <alignment horizontal="right" vertical="center"/>
    </xf>
    <xf numFmtId="38" fontId="24" fillId="33" borderId="65" xfId="42" applyFont="1" applyFill="1" applyBorder="1" applyAlignment="1" applyProtection="1">
      <alignment horizontal="right" vertical="center"/>
    </xf>
    <xf numFmtId="0" fontId="25" fillId="33" borderId="0" xfId="0" applyFont="1" applyFill="1" applyAlignment="1">
      <alignment vertical="center" shrinkToFit="1"/>
    </xf>
    <xf numFmtId="0" fontId="26" fillId="35" borderId="12" xfId="0" applyFont="1" applyFill="1" applyBorder="1" applyAlignment="1" applyProtection="1">
      <alignment horizontal="center" vertical="center"/>
      <protection locked="0"/>
    </xf>
    <xf numFmtId="0" fontId="19" fillId="35" borderId="48" xfId="0" applyFont="1" applyFill="1" applyBorder="1" applyAlignment="1" applyProtection="1">
      <alignment horizontal="center" vertical="center"/>
      <protection locked="0"/>
    </xf>
    <xf numFmtId="0" fontId="19" fillId="35" borderId="15" xfId="0" applyFont="1" applyFill="1" applyBorder="1" applyAlignment="1" applyProtection="1">
      <alignment horizontal="center" vertical="center"/>
      <protection locked="0"/>
    </xf>
    <xf numFmtId="0" fontId="19" fillId="35" borderId="55" xfId="0" applyFont="1" applyFill="1" applyBorder="1" applyAlignment="1" applyProtection="1">
      <alignment horizontal="center" vertical="center"/>
      <protection locked="0"/>
    </xf>
    <xf numFmtId="0" fontId="19" fillId="35" borderId="56" xfId="0" applyFont="1" applyFill="1" applyBorder="1" applyAlignment="1" applyProtection="1">
      <alignment horizontal="center" vertical="center"/>
      <protection locked="0"/>
    </xf>
    <xf numFmtId="38" fontId="19" fillId="35" borderId="20" xfId="42" applyFont="1" applyFill="1" applyBorder="1" applyAlignment="1" applyProtection="1">
      <alignment horizontal="right" vertical="center"/>
      <protection locked="0"/>
    </xf>
    <xf numFmtId="38" fontId="19" fillId="35" borderId="28" xfId="42" applyFont="1" applyFill="1" applyBorder="1" applyAlignment="1" applyProtection="1">
      <alignment horizontal="right" vertical="center"/>
      <protection locked="0"/>
    </xf>
    <xf numFmtId="38" fontId="19" fillId="35" borderId="26" xfId="42" applyFont="1" applyFill="1" applyBorder="1" applyAlignment="1" applyProtection="1">
      <alignment horizontal="right" vertical="center"/>
      <protection locked="0"/>
    </xf>
    <xf numFmtId="38" fontId="19" fillId="35" borderId="23" xfId="42" applyFont="1" applyFill="1" applyBorder="1" applyAlignment="1" applyProtection="1">
      <alignment horizontal="right" vertical="center"/>
      <protection locked="0"/>
    </xf>
    <xf numFmtId="0" fontId="39" fillId="35" borderId="54" xfId="0" applyFont="1" applyFill="1" applyBorder="1" applyAlignment="1" applyProtection="1">
      <alignment horizontal="center" vertical="center"/>
      <protection locked="0"/>
    </xf>
    <xf numFmtId="38" fontId="39" fillId="35" borderId="17" xfId="42" applyFont="1" applyFill="1" applyBorder="1" applyAlignment="1" applyProtection="1">
      <alignment horizontal="right" vertical="center"/>
      <protection locked="0"/>
    </xf>
    <xf numFmtId="0" fontId="39" fillId="35" borderId="55" xfId="0" applyFont="1" applyFill="1" applyBorder="1" applyAlignment="1" applyProtection="1">
      <alignment horizontal="center" vertical="center"/>
      <protection locked="0"/>
    </xf>
    <xf numFmtId="0" fontId="39" fillId="33" borderId="19" xfId="0" applyFont="1" applyFill="1" applyBorder="1" applyAlignment="1" applyProtection="1">
      <alignment horizontal="left" vertical="center" shrinkToFit="1"/>
      <protection hidden="1"/>
    </xf>
    <xf numFmtId="38" fontId="39" fillId="35" borderId="20" xfId="42" applyFont="1" applyFill="1" applyBorder="1" applyAlignment="1" applyProtection="1">
      <alignment horizontal="right" vertical="center"/>
      <protection locked="0"/>
    </xf>
    <xf numFmtId="0" fontId="39" fillId="35" borderId="48" xfId="0" applyFont="1" applyFill="1" applyBorder="1" applyAlignment="1" applyProtection="1">
      <alignment horizontal="center" vertical="center"/>
      <protection locked="0"/>
    </xf>
    <xf numFmtId="0" fontId="39" fillId="35" borderId="15" xfId="0" applyFont="1" applyFill="1" applyBorder="1" applyAlignment="1" applyProtection="1">
      <alignment horizontal="center" vertical="center"/>
      <protection locked="0"/>
    </xf>
    <xf numFmtId="38" fontId="39" fillId="35" borderId="28" xfId="42" applyFont="1" applyFill="1" applyBorder="1" applyAlignment="1" applyProtection="1">
      <alignment horizontal="right" vertical="center"/>
      <protection locked="0"/>
    </xf>
    <xf numFmtId="0" fontId="39" fillId="33" borderId="25" xfId="0" applyFont="1" applyFill="1" applyBorder="1" applyAlignment="1" applyProtection="1">
      <alignment horizontal="left" vertical="center" shrinkToFit="1"/>
      <protection hidden="1"/>
    </xf>
    <xf numFmtId="0" fontId="33" fillId="35" borderId="12" xfId="0" applyFont="1" applyFill="1" applyBorder="1" applyAlignment="1" applyProtection="1">
      <alignment horizontal="center" vertical="center"/>
      <protection locked="0"/>
    </xf>
    <xf numFmtId="56" fontId="33" fillId="35" borderId="12" xfId="0" applyNumberFormat="1" applyFont="1" applyFill="1" applyBorder="1" applyAlignment="1" applyProtection="1">
      <alignment horizontal="center" vertical="center"/>
      <protection locked="0"/>
    </xf>
    <xf numFmtId="0" fontId="33" fillId="35" borderId="63" xfId="0" applyFont="1" applyFill="1" applyBorder="1" applyAlignment="1">
      <alignment horizontal="center" vertical="center"/>
    </xf>
    <xf numFmtId="0" fontId="33" fillId="35" borderId="12" xfId="0" applyFont="1" applyFill="1" applyBorder="1" applyAlignment="1">
      <alignment horizontal="center" vertical="center"/>
    </xf>
    <xf numFmtId="0" fontId="29" fillId="33" borderId="0" xfId="0" applyFont="1" applyFill="1" applyAlignment="1">
      <alignment horizontal="left" vertical="center" wrapText="1"/>
    </xf>
    <xf numFmtId="0" fontId="41" fillId="33" borderId="0" xfId="0" applyFont="1" applyFill="1">
      <alignment vertical="center"/>
    </xf>
    <xf numFmtId="0" fontId="26" fillId="35" borderId="63" xfId="0" applyFont="1" applyFill="1" applyBorder="1" applyAlignment="1" applyProtection="1">
      <alignment horizontal="center" vertical="center"/>
      <protection locked="0"/>
    </xf>
    <xf numFmtId="49" fontId="26" fillId="35" borderId="12"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33" borderId="0" xfId="0" applyFill="1" applyAlignment="1">
      <alignment horizontal="center" vertical="center"/>
    </xf>
    <xf numFmtId="0" fontId="23" fillId="33" borderId="0" xfId="0" applyFont="1" applyFill="1" applyAlignment="1">
      <alignment horizontal="center" vertical="center"/>
    </xf>
    <xf numFmtId="0" fontId="44" fillId="0" borderId="0" xfId="0" applyFont="1" applyAlignment="1">
      <alignment vertical="center" wrapText="1"/>
    </xf>
    <xf numFmtId="0" fontId="45" fillId="0" borderId="0" xfId="0" applyFont="1" applyAlignment="1">
      <alignment horizontal="center" vertical="center"/>
    </xf>
    <xf numFmtId="0" fontId="39" fillId="0" borderId="0" xfId="0" applyFont="1" applyAlignment="1">
      <alignment horizontal="center" vertical="center"/>
    </xf>
    <xf numFmtId="38" fontId="24" fillId="34" borderId="30" xfId="42" applyFont="1" applyFill="1" applyBorder="1" applyAlignment="1" applyProtection="1">
      <alignment horizontal="center" vertical="center"/>
    </xf>
    <xf numFmtId="38" fontId="19" fillId="33" borderId="19" xfId="42" applyFont="1" applyFill="1" applyBorder="1" applyAlignment="1" applyProtection="1">
      <alignment horizontal="right" vertical="center"/>
      <protection hidden="1"/>
    </xf>
    <xf numFmtId="38" fontId="19" fillId="33" borderId="25" xfId="42" applyFont="1" applyFill="1" applyBorder="1" applyAlignment="1" applyProtection="1">
      <alignment horizontal="right" vertical="center"/>
      <protection hidden="1"/>
    </xf>
    <xf numFmtId="38" fontId="19" fillId="33" borderId="14" xfId="42" applyFont="1" applyFill="1" applyBorder="1" applyAlignment="1" applyProtection="1">
      <alignment horizontal="right" vertical="center"/>
      <protection hidden="1"/>
    </xf>
    <xf numFmtId="38" fontId="19" fillId="33" borderId="22" xfId="42" applyFont="1" applyFill="1" applyBorder="1" applyAlignment="1" applyProtection="1">
      <alignment horizontal="right" vertical="center"/>
      <protection hidden="1"/>
    </xf>
    <xf numFmtId="0" fontId="23" fillId="0" borderId="68" xfId="0" applyFont="1" applyBorder="1">
      <alignment vertical="center"/>
    </xf>
    <xf numFmtId="0" fontId="24" fillId="0" borderId="69" xfId="0" applyFont="1" applyBorder="1">
      <alignment vertical="center"/>
    </xf>
    <xf numFmtId="0" fontId="39" fillId="0" borderId="69" xfId="0" applyFont="1" applyBorder="1" applyAlignment="1">
      <alignment horizontal="center" vertical="center"/>
    </xf>
    <xf numFmtId="0" fontId="24" fillId="0" borderId="0" xfId="0" applyFont="1" applyAlignment="1">
      <alignment vertical="center" wrapText="1"/>
    </xf>
    <xf numFmtId="0" fontId="24" fillId="0" borderId="0" xfId="0" applyFont="1" applyAlignment="1">
      <alignment horizontal="center" vertical="center"/>
    </xf>
    <xf numFmtId="38" fontId="19" fillId="33" borderId="19" xfId="42" applyFont="1" applyFill="1" applyBorder="1" applyAlignment="1" applyProtection="1">
      <alignment horizontal="right" vertical="center" wrapText="1" shrinkToFit="1"/>
      <protection hidden="1"/>
    </xf>
    <xf numFmtId="38" fontId="19" fillId="33" borderId="19" xfId="42" applyFont="1" applyFill="1" applyBorder="1" applyAlignment="1" applyProtection="1">
      <alignment horizontal="right" vertical="center" wrapText="1"/>
    </xf>
    <xf numFmtId="38" fontId="19" fillId="33" borderId="21" xfId="42" applyFont="1" applyFill="1" applyBorder="1" applyAlignment="1" applyProtection="1">
      <alignment horizontal="right" vertical="center" wrapText="1" shrinkToFit="1"/>
      <protection hidden="1"/>
    </xf>
    <xf numFmtId="0" fontId="19" fillId="33" borderId="70" xfId="0" applyFont="1" applyFill="1" applyBorder="1" applyAlignment="1" applyProtection="1">
      <alignment horizontal="left" vertical="center" shrinkToFit="1"/>
      <protection hidden="1"/>
    </xf>
    <xf numFmtId="38" fontId="19" fillId="35" borderId="71" xfId="42" applyFont="1" applyFill="1" applyBorder="1" applyAlignment="1" applyProtection="1">
      <alignment horizontal="right" vertical="center" wrapText="1"/>
      <protection locked="0"/>
    </xf>
    <xf numFmtId="38" fontId="19" fillId="35" borderId="71" xfId="42" applyFont="1" applyFill="1" applyBorder="1" applyAlignment="1" applyProtection="1">
      <alignment horizontal="right" vertical="center"/>
      <protection locked="0"/>
    </xf>
    <xf numFmtId="0" fontId="19" fillId="33" borderId="20" xfId="0" applyFont="1" applyFill="1" applyBorder="1" applyAlignment="1" applyProtection="1">
      <alignment horizontal="left" vertical="center" shrinkToFit="1"/>
      <protection hidden="1"/>
    </xf>
    <xf numFmtId="0" fontId="24" fillId="33" borderId="38" xfId="0" applyFont="1" applyFill="1" applyBorder="1">
      <alignment vertical="center"/>
    </xf>
    <xf numFmtId="0" fontId="24" fillId="33" borderId="16" xfId="0" applyFont="1" applyFill="1" applyBorder="1" applyAlignment="1" applyProtection="1">
      <alignment horizontal="left" vertical="center" shrinkToFit="1"/>
      <protection hidden="1"/>
    </xf>
    <xf numFmtId="0" fontId="24" fillId="33" borderId="19" xfId="0" applyFont="1" applyFill="1" applyBorder="1" applyAlignment="1" applyProtection="1">
      <alignment horizontal="left" vertical="center" shrinkToFit="1"/>
      <protection hidden="1"/>
    </xf>
    <xf numFmtId="0" fontId="24" fillId="33" borderId="14" xfId="0" applyFont="1" applyFill="1" applyBorder="1" applyAlignment="1" applyProtection="1">
      <alignment horizontal="left" vertical="center" shrinkToFit="1"/>
      <protection hidden="1"/>
    </xf>
    <xf numFmtId="38" fontId="24" fillId="33" borderId="16" xfId="42" applyFont="1" applyFill="1" applyBorder="1" applyAlignment="1" applyProtection="1">
      <alignment horizontal="right" vertical="center" shrinkToFit="1"/>
      <protection hidden="1"/>
    </xf>
    <xf numFmtId="38" fontId="24" fillId="33" borderId="16" xfId="42" applyFont="1" applyFill="1" applyBorder="1" applyAlignment="1" applyProtection="1">
      <alignment horizontal="right" vertical="center"/>
      <protection hidden="1"/>
    </xf>
    <xf numFmtId="38" fontId="24" fillId="33" borderId="18" xfId="42" applyFont="1" applyFill="1" applyBorder="1" applyAlignment="1" applyProtection="1">
      <alignment horizontal="right" vertical="center" shrinkToFit="1"/>
      <protection hidden="1"/>
    </xf>
    <xf numFmtId="38" fontId="24" fillId="33" borderId="19" xfId="42" applyFont="1" applyFill="1" applyBorder="1" applyAlignment="1" applyProtection="1">
      <alignment horizontal="right" vertical="center" shrinkToFit="1"/>
      <protection hidden="1"/>
    </xf>
    <xf numFmtId="38" fontId="24" fillId="33" borderId="19" xfId="42" applyFont="1" applyFill="1" applyBorder="1" applyAlignment="1" applyProtection="1">
      <alignment horizontal="right" vertical="center"/>
    </xf>
    <xf numFmtId="38" fontId="24" fillId="33" borderId="21" xfId="42" applyFont="1" applyFill="1" applyBorder="1" applyAlignment="1" applyProtection="1">
      <alignment horizontal="right" vertical="center" shrinkToFit="1"/>
      <protection hidden="1"/>
    </xf>
    <xf numFmtId="38" fontId="24" fillId="33" borderId="19" xfId="42" applyFont="1" applyFill="1" applyBorder="1" applyAlignment="1" applyProtection="1">
      <alignment horizontal="right" vertical="center"/>
      <protection hidden="1"/>
    </xf>
    <xf numFmtId="38" fontId="24" fillId="33" borderId="14" xfId="42" applyFont="1" applyFill="1" applyBorder="1" applyAlignment="1" applyProtection="1">
      <alignment horizontal="right" vertical="center" shrinkToFit="1"/>
      <protection hidden="1"/>
    </xf>
    <xf numFmtId="38" fontId="24" fillId="33" borderId="14" xfId="42" applyFont="1" applyFill="1" applyBorder="1" applyAlignment="1" applyProtection="1">
      <alignment horizontal="right" vertical="center"/>
    </xf>
    <xf numFmtId="38" fontId="24" fillId="33" borderId="29" xfId="42" applyFont="1" applyFill="1" applyBorder="1" applyAlignment="1" applyProtection="1">
      <alignment horizontal="right" vertical="center" shrinkToFit="1"/>
      <protection hidden="1"/>
    </xf>
    <xf numFmtId="38" fontId="24" fillId="33" borderId="14" xfId="42" applyFont="1" applyFill="1" applyBorder="1" applyAlignment="1" applyProtection="1">
      <alignment horizontal="right" vertical="center"/>
      <protection hidden="1"/>
    </xf>
    <xf numFmtId="38" fontId="19" fillId="0" borderId="25" xfId="42" applyFont="1" applyFill="1" applyBorder="1" applyAlignment="1" applyProtection="1">
      <alignment horizontal="right" vertical="center" shrinkToFit="1"/>
      <protection hidden="1"/>
    </xf>
    <xf numFmtId="38" fontId="19" fillId="35" borderId="72" xfId="42" applyFont="1" applyFill="1" applyBorder="1" applyAlignment="1" applyProtection="1">
      <alignment horizontal="right" vertical="center"/>
      <protection locked="0"/>
    </xf>
    <xf numFmtId="38" fontId="19" fillId="0" borderId="28" xfId="42" applyFont="1" applyFill="1" applyBorder="1" applyAlignment="1" applyProtection="1">
      <alignment horizontal="right" vertical="center" shrinkToFit="1"/>
      <protection hidden="1"/>
    </xf>
    <xf numFmtId="0" fontId="24" fillId="0" borderId="71" xfId="0" applyFont="1" applyBorder="1">
      <alignment vertical="center"/>
    </xf>
    <xf numFmtId="0" fontId="39" fillId="33" borderId="20" xfId="0" applyFont="1" applyFill="1" applyBorder="1" applyAlignment="1" applyProtection="1">
      <alignment horizontal="left" vertical="center" shrinkToFit="1"/>
      <protection hidden="1"/>
    </xf>
    <xf numFmtId="0" fontId="39" fillId="33" borderId="28" xfId="0" applyFont="1" applyFill="1" applyBorder="1" applyAlignment="1" applyProtection="1">
      <alignment horizontal="left" vertical="center" shrinkToFit="1"/>
      <protection hidden="1"/>
    </xf>
    <xf numFmtId="0" fontId="62" fillId="0" borderId="0" xfId="0" applyFont="1">
      <alignment vertical="center"/>
    </xf>
    <xf numFmtId="0" fontId="65" fillId="0" borderId="81" xfId="0" applyFont="1" applyBorder="1" applyAlignment="1">
      <alignment horizontal="center" vertical="center"/>
    </xf>
    <xf numFmtId="0" fontId="64" fillId="0" borderId="80" xfId="0" applyFont="1" applyBorder="1" applyAlignment="1">
      <alignment horizontal="left" vertical="center"/>
    </xf>
    <xf numFmtId="0" fontId="64" fillId="0" borderId="80" xfId="0" applyFont="1" applyBorder="1">
      <alignment vertical="center"/>
    </xf>
    <xf numFmtId="38" fontId="62" fillId="0" borderId="80" xfId="42" applyFont="1" applyFill="1" applyBorder="1">
      <alignment vertical="center"/>
    </xf>
    <xf numFmtId="0" fontId="65" fillId="0" borderId="80" xfId="0" applyFont="1" applyBorder="1" applyAlignment="1">
      <alignment horizontal="center" vertical="center"/>
    </xf>
    <xf numFmtId="0" fontId="64" fillId="0" borderId="81" xfId="0" applyFont="1" applyBorder="1">
      <alignment vertical="center"/>
    </xf>
    <xf numFmtId="0" fontId="62" fillId="0" borderId="83" xfId="0" applyFont="1" applyBorder="1">
      <alignment vertical="center"/>
    </xf>
    <xf numFmtId="0" fontId="62" fillId="0" borderId="81" xfId="0" applyFont="1" applyBorder="1">
      <alignment vertical="center"/>
    </xf>
    <xf numFmtId="0" fontId="62" fillId="0" borderId="85" xfId="0" applyFont="1" applyBorder="1">
      <alignment vertical="center"/>
    </xf>
    <xf numFmtId="179" fontId="64" fillId="0" borderId="0" xfId="0" applyNumberFormat="1" applyFont="1" applyAlignment="1">
      <alignment horizontal="center" vertical="center"/>
    </xf>
    <xf numFmtId="0" fontId="62" fillId="0" borderId="0" xfId="0" applyFont="1" applyAlignment="1">
      <alignment horizontal="left" vertical="center"/>
    </xf>
    <xf numFmtId="38" fontId="62" fillId="0" borderId="75" xfId="42" applyFont="1" applyFill="1" applyBorder="1">
      <alignment vertical="center"/>
    </xf>
    <xf numFmtId="0" fontId="63" fillId="37" borderId="86" xfId="0" applyFont="1" applyFill="1" applyBorder="1" applyAlignment="1">
      <alignment horizontal="center" vertical="center"/>
    </xf>
    <xf numFmtId="0" fontId="65" fillId="0" borderId="79" xfId="0" applyFont="1" applyBorder="1" applyAlignment="1">
      <alignment horizontal="center" vertical="center"/>
    </xf>
    <xf numFmtId="0" fontId="65" fillId="0" borderId="78" xfId="0" applyFont="1" applyBorder="1" applyAlignment="1">
      <alignment horizontal="center" vertical="center"/>
    </xf>
    <xf numFmtId="0" fontId="65" fillId="0" borderId="77" xfId="0" applyFont="1" applyBorder="1" applyAlignment="1">
      <alignment horizontal="center" vertical="center"/>
    </xf>
    <xf numFmtId="0" fontId="65" fillId="0" borderId="88" xfId="0" applyFont="1" applyBorder="1" applyAlignment="1">
      <alignment horizontal="center" vertical="center"/>
    </xf>
    <xf numFmtId="38" fontId="65" fillId="0" borderId="75" xfId="42" applyFont="1" applyFill="1" applyBorder="1">
      <alignment vertical="center"/>
    </xf>
    <xf numFmtId="0" fontId="63" fillId="36" borderId="90" xfId="0" applyFont="1" applyFill="1" applyBorder="1" applyAlignment="1">
      <alignment horizontal="center" vertical="center"/>
    </xf>
    <xf numFmtId="0" fontId="64" fillId="0" borderId="75" xfId="0" applyFont="1" applyBorder="1">
      <alignment vertical="center"/>
    </xf>
    <xf numFmtId="177" fontId="64" fillId="0" borderId="75" xfId="67" applyNumberFormat="1" applyFont="1" applyBorder="1" applyAlignment="1">
      <alignment vertical="center" wrapText="1" shrinkToFit="1"/>
    </xf>
    <xf numFmtId="0" fontId="62" fillId="0" borderId="75" xfId="0" applyFont="1" applyBorder="1">
      <alignment vertical="center"/>
    </xf>
    <xf numFmtId="0" fontId="62" fillId="0" borderId="75" xfId="65" applyFont="1" applyBorder="1" applyAlignment="1">
      <alignment vertical="center" shrinkToFit="1"/>
    </xf>
    <xf numFmtId="0" fontId="62" fillId="0" borderId="75" xfId="65" applyFont="1" applyBorder="1" applyAlignment="1">
      <alignment horizontal="left" vertical="center" shrinkToFit="1"/>
    </xf>
    <xf numFmtId="177" fontId="62" fillId="0" borderId="75" xfId="65" applyNumberFormat="1" applyFont="1" applyBorder="1" applyAlignment="1">
      <alignment vertical="center" shrinkToFit="1"/>
    </xf>
    <xf numFmtId="0" fontId="62" fillId="0" borderId="75" xfId="0" applyFont="1" applyBorder="1" applyAlignment="1">
      <alignment horizontal="left" vertical="center"/>
    </xf>
    <xf numFmtId="177" fontId="62" fillId="0" borderId="75" xfId="0" applyNumberFormat="1" applyFont="1" applyBorder="1" applyAlignment="1">
      <alignment horizontal="left" vertical="center" shrinkToFit="1"/>
    </xf>
    <xf numFmtId="0" fontId="62" fillId="0" borderId="75" xfId="0" applyFont="1" applyBorder="1" applyAlignment="1">
      <alignment vertical="center" shrinkToFit="1"/>
    </xf>
    <xf numFmtId="0" fontId="62" fillId="0" borderId="75" xfId="0" applyFont="1" applyBorder="1" applyAlignment="1">
      <alignment horizontal="left" vertical="center" wrapText="1"/>
    </xf>
    <xf numFmtId="0" fontId="62" fillId="0" borderId="81" xfId="0" applyFont="1" applyBorder="1" applyAlignment="1">
      <alignment horizontal="left" vertical="center" wrapText="1"/>
    </xf>
    <xf numFmtId="177" fontId="62" fillId="0" borderId="83" xfId="65" applyNumberFormat="1" applyFont="1" applyBorder="1" applyAlignment="1">
      <alignment vertical="center" shrinkToFit="1"/>
    </xf>
    <xf numFmtId="0" fontId="64" fillId="0" borderId="75" xfId="0" applyFont="1" applyBorder="1" applyAlignment="1">
      <alignment horizontal="left" vertical="center"/>
    </xf>
    <xf numFmtId="0" fontId="64" fillId="0" borderId="75" xfId="0" applyFont="1" applyBorder="1" applyAlignment="1">
      <alignment horizontal="left" vertical="center" wrapText="1"/>
    </xf>
    <xf numFmtId="177" fontId="64" fillId="0" borderId="75" xfId="0" applyNumberFormat="1" applyFont="1" applyBorder="1" applyAlignment="1">
      <alignment horizontal="left" vertical="center" shrinkToFit="1"/>
    </xf>
    <xf numFmtId="0" fontId="64" fillId="0" borderId="81" xfId="0" applyFont="1" applyBorder="1" applyAlignment="1">
      <alignment horizontal="left" vertical="center"/>
    </xf>
    <xf numFmtId="177" fontId="64" fillId="0" borderId="81" xfId="0" applyNumberFormat="1" applyFont="1" applyBorder="1" applyAlignment="1">
      <alignment horizontal="left" vertical="center" shrinkToFit="1"/>
    </xf>
    <xf numFmtId="0" fontId="62" fillId="0" borderId="83" xfId="0" applyFont="1" applyBorder="1" applyAlignment="1">
      <alignment horizontal="left" vertical="center"/>
    </xf>
    <xf numFmtId="0" fontId="62" fillId="0" borderId="83" xfId="0" applyFont="1" applyBorder="1" applyAlignment="1">
      <alignment horizontal="left" vertical="center" wrapText="1"/>
    </xf>
    <xf numFmtId="0" fontId="62" fillId="0" borderId="83" xfId="0" applyFont="1" applyBorder="1" applyAlignment="1">
      <alignment horizontal="right" vertical="center"/>
    </xf>
    <xf numFmtId="0" fontId="62" fillId="0" borderId="75" xfId="0" applyFont="1" applyBorder="1" applyAlignment="1">
      <alignment horizontal="right" vertical="center"/>
    </xf>
    <xf numFmtId="0" fontId="62" fillId="0" borderId="75" xfId="65" applyFont="1" applyBorder="1" applyAlignment="1">
      <alignment horizontal="right" vertical="center" shrinkToFit="1"/>
    </xf>
    <xf numFmtId="0" fontId="62" fillId="0" borderId="83" xfId="65" applyFont="1" applyBorder="1" applyAlignment="1">
      <alignment horizontal="right" vertical="center" shrinkToFit="1"/>
    </xf>
    <xf numFmtId="0" fontId="65" fillId="0" borderId="75" xfId="0" applyFont="1" applyBorder="1">
      <alignment vertical="center"/>
    </xf>
    <xf numFmtId="0" fontId="64" fillId="0" borderId="75" xfId="0" applyFont="1" applyBorder="1" applyAlignment="1">
      <alignment horizontal="left" vertical="center" shrinkToFit="1"/>
    </xf>
    <xf numFmtId="0" fontId="64" fillId="0" borderId="75" xfId="0" applyFont="1" applyBorder="1" applyAlignment="1">
      <alignment horizontal="left"/>
    </xf>
    <xf numFmtId="0" fontId="62" fillId="0" borderId="83" xfId="65" applyFont="1" applyBorder="1" applyAlignment="1">
      <alignment horizontal="left" vertical="center"/>
    </xf>
    <xf numFmtId="0" fontId="62" fillId="0" borderId="75" xfId="65" applyFont="1" applyBorder="1" applyAlignment="1">
      <alignment horizontal="left" vertical="center"/>
    </xf>
    <xf numFmtId="0" fontId="62" fillId="0" borderId="75" xfId="0" applyFont="1" applyBorder="1" applyAlignment="1">
      <alignment horizontal="right" vertical="center" wrapText="1"/>
    </xf>
    <xf numFmtId="0" fontId="62" fillId="0" borderId="81" xfId="0" applyFont="1" applyBorder="1" applyAlignment="1">
      <alignment horizontal="right" vertical="center" wrapText="1"/>
    </xf>
    <xf numFmtId="0" fontId="62" fillId="0" borderId="83" xfId="0" applyFont="1" applyBorder="1" applyAlignment="1">
      <alignment horizontal="right" vertical="center" wrapText="1"/>
    </xf>
    <xf numFmtId="0" fontId="65" fillId="0" borderId="75" xfId="0" applyFont="1" applyBorder="1" applyAlignment="1">
      <alignment horizontal="center" vertical="center"/>
    </xf>
    <xf numFmtId="180" fontId="64" fillId="0" borderId="75" xfId="0" applyNumberFormat="1" applyFont="1" applyBorder="1">
      <alignment vertical="center"/>
    </xf>
    <xf numFmtId="0" fontId="64" fillId="38" borderId="75" xfId="0" applyFont="1" applyFill="1" applyBorder="1" applyAlignment="1">
      <alignment horizontal="left" vertical="center" shrinkToFit="1"/>
    </xf>
    <xf numFmtId="0" fontId="64" fillId="38" borderId="75" xfId="0" applyFont="1" applyFill="1" applyBorder="1" applyAlignment="1"/>
    <xf numFmtId="0" fontId="64" fillId="38" borderId="75" xfId="0" applyFont="1" applyFill="1" applyBorder="1" applyAlignment="1">
      <alignment horizontal="left" vertical="center"/>
    </xf>
    <xf numFmtId="181" fontId="71" fillId="38" borderId="75" xfId="42" applyNumberFormat="1" applyFont="1" applyFill="1" applyBorder="1" applyAlignment="1">
      <alignment vertical="center"/>
    </xf>
    <xf numFmtId="0" fontId="64" fillId="38" borderId="81" xfId="0" applyFont="1" applyFill="1" applyBorder="1" applyAlignment="1">
      <alignment horizontal="left" vertical="center"/>
    </xf>
    <xf numFmtId="0" fontId="64" fillId="38" borderId="81" xfId="0" applyFont="1" applyFill="1" applyBorder="1" applyAlignment="1"/>
    <xf numFmtId="181" fontId="71" fillId="38" borderId="81" xfId="42" applyNumberFormat="1" applyFont="1" applyFill="1" applyBorder="1" applyAlignment="1">
      <alignment vertical="center"/>
    </xf>
    <xf numFmtId="0" fontId="64" fillId="0" borderId="80" xfId="0" applyFont="1" applyBorder="1" applyAlignment="1">
      <alignment horizontal="left" vertical="center" shrinkToFit="1"/>
    </xf>
    <xf numFmtId="0" fontId="64" fillId="0" borderId="80" xfId="0" applyFont="1" applyBorder="1" applyAlignment="1"/>
    <xf numFmtId="181" fontId="71" fillId="0" borderId="80" xfId="42" applyNumberFormat="1" applyFont="1" applyFill="1" applyBorder="1" applyAlignment="1">
      <alignment vertical="center"/>
    </xf>
    <xf numFmtId="0" fontId="64" fillId="0" borderId="75" xfId="0" applyFont="1" applyBorder="1" applyAlignment="1"/>
    <xf numFmtId="181" fontId="71" fillId="0" borderId="75" xfId="42" applyNumberFormat="1" applyFont="1" applyFill="1" applyBorder="1" applyAlignment="1">
      <alignment vertical="center"/>
    </xf>
    <xf numFmtId="0" fontId="64" fillId="0" borderId="81" xfId="0" applyFont="1" applyBorder="1" applyAlignment="1">
      <alignment horizontal="left" vertical="center" shrinkToFit="1"/>
    </xf>
    <xf numFmtId="0" fontId="64" fillId="0" borderId="81" xfId="0" applyFont="1" applyBorder="1" applyAlignment="1"/>
    <xf numFmtId="181" fontId="71" fillId="0" borderId="81" xfId="42" applyNumberFormat="1" applyFont="1" applyFill="1" applyBorder="1" applyAlignment="1">
      <alignment vertical="center"/>
    </xf>
    <xf numFmtId="0" fontId="64" fillId="38" borderId="80" xfId="0" applyFont="1" applyFill="1" applyBorder="1" applyAlignment="1">
      <alignment horizontal="left" vertical="center" shrinkToFit="1"/>
    </xf>
    <xf numFmtId="0" fontId="64" fillId="38" borderId="80" xfId="0" applyFont="1" applyFill="1" applyBorder="1" applyAlignment="1"/>
    <xf numFmtId="0" fontId="64" fillId="38" borderId="80" xfId="0" applyFont="1" applyFill="1" applyBorder="1" applyAlignment="1">
      <alignment horizontal="left" vertical="center"/>
    </xf>
    <xf numFmtId="181" fontId="71" fillId="38" borderId="80" xfId="42" applyNumberFormat="1" applyFont="1" applyFill="1" applyBorder="1" applyAlignment="1">
      <alignment vertical="center"/>
    </xf>
    <xf numFmtId="0" fontId="64" fillId="38" borderId="81" xfId="0" applyFont="1" applyFill="1" applyBorder="1" applyAlignment="1">
      <alignment horizontal="left" vertical="center" shrinkToFit="1"/>
    </xf>
    <xf numFmtId="0" fontId="64" fillId="0" borderId="80" xfId="0" applyFont="1" applyBorder="1" applyAlignment="1">
      <alignment horizontal="left"/>
    </xf>
    <xf numFmtId="0" fontId="64" fillId="0" borderId="81" xfId="0" applyFont="1" applyBorder="1" applyAlignment="1">
      <alignment horizontal="left"/>
    </xf>
    <xf numFmtId="179" fontId="65" fillId="0" borderId="0" xfId="0" applyNumberFormat="1" applyFont="1" applyAlignment="1">
      <alignment horizontal="center" vertical="center"/>
    </xf>
    <xf numFmtId="0" fontId="71" fillId="0" borderId="0" xfId="0" applyFont="1">
      <alignment vertical="center"/>
    </xf>
    <xf numFmtId="0" fontId="70" fillId="0" borderId="85" xfId="0" applyFont="1" applyBorder="1">
      <alignment vertical="center"/>
    </xf>
    <xf numFmtId="38" fontId="74" fillId="0" borderId="80" xfId="42" applyFont="1" applyFill="1" applyBorder="1">
      <alignment vertical="center"/>
    </xf>
    <xf numFmtId="38" fontId="74" fillId="0" borderId="81" xfId="42" applyFont="1" applyFill="1" applyBorder="1">
      <alignment vertical="center"/>
    </xf>
    <xf numFmtId="178" fontId="71" fillId="0" borderId="0" xfId="0" applyNumberFormat="1" applyFont="1">
      <alignment vertical="center"/>
    </xf>
    <xf numFmtId="0" fontId="70" fillId="0" borderId="0" xfId="0" applyFont="1">
      <alignment vertical="center"/>
    </xf>
    <xf numFmtId="38" fontId="62" fillId="0" borderId="101" xfId="42" applyFont="1" applyFill="1" applyBorder="1">
      <alignment vertical="center"/>
    </xf>
    <xf numFmtId="0" fontId="19" fillId="0" borderId="56" xfId="0" applyFont="1" applyBorder="1" applyAlignment="1" applyProtection="1">
      <alignment horizontal="center" vertical="center"/>
      <protection locked="0"/>
    </xf>
    <xf numFmtId="0" fontId="19" fillId="0" borderId="55" xfId="0" applyFont="1" applyBorder="1" applyAlignment="1" applyProtection="1">
      <alignment horizontal="center" vertical="center"/>
      <protection locked="0"/>
    </xf>
    <xf numFmtId="0" fontId="19" fillId="0" borderId="104" xfId="0" applyFont="1" applyBorder="1" applyAlignment="1" applyProtection="1">
      <alignment horizontal="center" vertical="center"/>
      <protection locked="0"/>
    </xf>
    <xf numFmtId="0" fontId="19" fillId="33" borderId="105" xfId="0" applyFont="1" applyFill="1" applyBorder="1" applyAlignment="1">
      <alignment horizontal="center" vertical="center"/>
    </xf>
    <xf numFmtId="0" fontId="19" fillId="33" borderId="28" xfId="0" applyFont="1" applyFill="1" applyBorder="1" applyAlignment="1" applyProtection="1">
      <alignment horizontal="left" vertical="center" shrinkToFit="1"/>
      <protection hidden="1"/>
    </xf>
    <xf numFmtId="0" fontId="80" fillId="38" borderId="0" xfId="0" applyFont="1" applyFill="1">
      <alignment vertical="center"/>
    </xf>
    <xf numFmtId="0" fontId="24" fillId="38" borderId="0" xfId="0" applyFont="1" applyFill="1">
      <alignment vertical="center"/>
    </xf>
    <xf numFmtId="0" fontId="64" fillId="0" borderId="103" xfId="0" applyFont="1" applyBorder="1" applyProtection="1">
      <alignment vertical="center"/>
      <protection locked="0"/>
    </xf>
    <xf numFmtId="0" fontId="64" fillId="0" borderId="104" xfId="0" applyFont="1" applyBorder="1" applyProtection="1">
      <alignment vertical="center"/>
      <protection locked="0"/>
    </xf>
    <xf numFmtId="0" fontId="62" fillId="0" borderId="104" xfId="65" applyFont="1" applyBorder="1" applyAlignment="1" applyProtection="1">
      <alignment horizontal="left" vertical="center" shrinkToFit="1"/>
      <protection locked="0"/>
    </xf>
    <xf numFmtId="0" fontId="62" fillId="0" borderId="106" xfId="0" applyFont="1" applyBorder="1" applyAlignment="1" applyProtection="1">
      <alignment horizontal="left" vertical="center"/>
      <protection locked="0"/>
    </xf>
    <xf numFmtId="0" fontId="62" fillId="0" borderId="104" xfId="0" applyFont="1" applyBorder="1" applyAlignment="1" applyProtection="1">
      <alignment horizontal="left" vertical="center"/>
      <protection locked="0"/>
    </xf>
    <xf numFmtId="0" fontId="62" fillId="0" borderId="104" xfId="65" applyFont="1" applyBorder="1" applyAlignment="1" applyProtection="1">
      <alignment vertical="center" shrinkToFit="1"/>
      <protection locked="0"/>
    </xf>
    <xf numFmtId="0" fontId="62" fillId="0" borderId="63" xfId="0" applyFont="1" applyBorder="1" applyAlignment="1" applyProtection="1">
      <alignment horizontal="left" vertical="center" wrapText="1"/>
      <protection locked="0"/>
    </xf>
    <xf numFmtId="0" fontId="64" fillId="0" borderId="63" xfId="0" applyFont="1" applyBorder="1" applyProtection="1">
      <alignment vertical="center"/>
      <protection locked="0"/>
    </xf>
    <xf numFmtId="0" fontId="62" fillId="0" borderId="104" xfId="0" applyFont="1" applyBorder="1" applyAlignment="1" applyProtection="1">
      <alignment horizontal="left" vertical="center" wrapText="1"/>
      <protection locked="0"/>
    </xf>
    <xf numFmtId="0" fontId="62" fillId="0" borderId="80" xfId="0" applyFont="1" applyBorder="1">
      <alignment vertical="center"/>
    </xf>
    <xf numFmtId="38" fontId="62" fillId="0" borderId="82" xfId="42" applyFont="1" applyFill="1" applyBorder="1">
      <alignment vertical="center"/>
    </xf>
    <xf numFmtId="0" fontId="64" fillId="0" borderId="0" xfId="0" applyFont="1" applyAlignment="1">
      <alignment horizontal="left" vertical="center"/>
    </xf>
    <xf numFmtId="0" fontId="64" fillId="0" borderId="0" xfId="0" applyFont="1" applyAlignment="1">
      <alignment horizontal="left"/>
    </xf>
    <xf numFmtId="38" fontId="62" fillId="0" borderId="0" xfId="42" applyFont="1" applyFill="1" applyBorder="1">
      <alignment vertical="center"/>
    </xf>
    <xf numFmtId="0" fontId="65" fillId="0" borderId="0" xfId="0" applyFont="1" applyAlignment="1">
      <alignment horizontal="center" vertical="center"/>
    </xf>
    <xf numFmtId="176" fontId="64" fillId="0" borderId="0" xfId="0" applyNumberFormat="1" applyFont="1">
      <alignment vertical="center"/>
    </xf>
    <xf numFmtId="0" fontId="63" fillId="37" borderId="108" xfId="0" applyFont="1" applyFill="1" applyBorder="1" applyAlignment="1">
      <alignment horizontal="center" vertical="center"/>
    </xf>
    <xf numFmtId="0" fontId="63" fillId="40" borderId="90" xfId="0" applyFont="1" applyFill="1" applyBorder="1" applyAlignment="1">
      <alignment horizontal="center" vertical="center"/>
    </xf>
    <xf numFmtId="0" fontId="69" fillId="37" borderId="102" xfId="0" applyFont="1" applyFill="1" applyBorder="1">
      <alignment vertical="center"/>
    </xf>
    <xf numFmtId="0" fontId="63" fillId="40" borderId="110" xfId="0" applyFont="1" applyFill="1" applyBorder="1" applyAlignment="1">
      <alignment horizontal="center" vertical="center" wrapText="1"/>
    </xf>
    <xf numFmtId="38" fontId="76" fillId="40" borderId="92" xfId="42" applyFont="1" applyFill="1" applyBorder="1">
      <alignment vertical="center"/>
    </xf>
    <xf numFmtId="0" fontId="66" fillId="40" borderId="112" xfId="0" applyFont="1" applyFill="1" applyBorder="1">
      <alignment vertical="center"/>
    </xf>
    <xf numFmtId="0" fontId="64" fillId="0" borderId="115" xfId="0" applyFont="1" applyBorder="1" applyAlignment="1">
      <alignment horizontal="left" vertical="center"/>
    </xf>
    <xf numFmtId="0" fontId="64" fillId="0" borderId="115" xfId="0" applyFont="1" applyBorder="1" applyAlignment="1">
      <alignment horizontal="left"/>
    </xf>
    <xf numFmtId="0" fontId="62" fillId="0" borderId="115" xfId="0" applyFont="1" applyBorder="1">
      <alignment vertical="center"/>
    </xf>
    <xf numFmtId="0" fontId="65" fillId="0" borderId="115" xfId="0" applyFont="1" applyBorder="1" applyAlignment="1">
      <alignment horizontal="center" vertical="center"/>
    </xf>
    <xf numFmtId="0" fontId="64" fillId="0" borderId="114" xfId="0" applyFont="1" applyBorder="1" applyAlignment="1">
      <alignment horizontal="left" vertical="center"/>
    </xf>
    <xf numFmtId="0" fontId="64" fillId="0" borderId="114" xfId="0" applyFont="1" applyBorder="1" applyAlignment="1">
      <alignment horizontal="left"/>
    </xf>
    <xf numFmtId="0" fontId="62" fillId="0" borderId="114" xfId="0" applyFont="1" applyBorder="1">
      <alignment vertical="center"/>
    </xf>
    <xf numFmtId="0" fontId="65" fillId="0" borderId="114" xfId="0" applyFont="1" applyBorder="1" applyAlignment="1">
      <alignment horizontal="center" vertical="center"/>
    </xf>
    <xf numFmtId="0" fontId="63" fillId="0" borderId="109" xfId="0" applyFont="1" applyBorder="1" applyAlignment="1">
      <alignment horizontal="center" vertical="center" wrapText="1"/>
    </xf>
    <xf numFmtId="0" fontId="62" fillId="0" borderId="0" xfId="0" applyFont="1" applyAlignment="1">
      <alignment vertical="center" shrinkToFit="1"/>
    </xf>
    <xf numFmtId="0" fontId="64" fillId="0" borderId="0" xfId="0" applyFont="1">
      <alignment vertical="center"/>
    </xf>
    <xf numFmtId="38" fontId="62" fillId="0" borderId="84" xfId="42" applyFont="1" applyFill="1" applyBorder="1">
      <alignment vertical="center"/>
    </xf>
    <xf numFmtId="0" fontId="63" fillId="41" borderId="119" xfId="0" applyFont="1" applyFill="1" applyBorder="1" applyAlignment="1">
      <alignment horizontal="center" vertical="center" wrapText="1"/>
    </xf>
    <xf numFmtId="0" fontId="63" fillId="41" borderId="120" xfId="0" applyFont="1" applyFill="1" applyBorder="1" applyAlignment="1">
      <alignment horizontal="center" vertical="center"/>
    </xf>
    <xf numFmtId="38" fontId="62" fillId="0" borderId="115" xfId="42" applyFont="1" applyFill="1" applyBorder="1">
      <alignment vertical="center"/>
    </xf>
    <xf numFmtId="176" fontId="64" fillId="0" borderId="115" xfId="0" applyNumberFormat="1" applyFont="1" applyBorder="1">
      <alignment vertical="center"/>
    </xf>
    <xf numFmtId="38" fontId="62" fillId="0" borderId="114" xfId="42" applyFont="1" applyFill="1" applyBorder="1">
      <alignment vertical="center"/>
    </xf>
    <xf numFmtId="176" fontId="64" fillId="0" borderId="114" xfId="0" applyNumberFormat="1" applyFont="1" applyBorder="1">
      <alignment vertical="center"/>
    </xf>
    <xf numFmtId="0" fontId="64" fillId="0" borderId="123" xfId="0" applyFont="1" applyBorder="1" applyAlignment="1">
      <alignment horizontal="left" vertical="center"/>
    </xf>
    <xf numFmtId="0" fontId="64" fillId="0" borderId="123" xfId="0" applyFont="1" applyBorder="1" applyAlignment="1">
      <alignment horizontal="left"/>
    </xf>
    <xf numFmtId="0" fontId="62" fillId="0" borderId="123" xfId="0" applyFont="1" applyBorder="1">
      <alignment vertical="center"/>
    </xf>
    <xf numFmtId="38" fontId="62" fillId="0" borderId="123" xfId="42" applyFont="1" applyFill="1" applyBorder="1">
      <alignment vertical="center"/>
    </xf>
    <xf numFmtId="0" fontId="65" fillId="0" borderId="123" xfId="0" applyFont="1" applyBorder="1" applyAlignment="1">
      <alignment horizontal="center" vertical="center"/>
    </xf>
    <xf numFmtId="176" fontId="64" fillId="0" borderId="123" xfId="0" applyNumberFormat="1" applyFont="1" applyBorder="1">
      <alignment vertical="center"/>
    </xf>
    <xf numFmtId="38" fontId="76" fillId="41" borderId="120" xfId="42" applyFont="1" applyFill="1" applyBorder="1">
      <alignment vertical="center"/>
    </xf>
    <xf numFmtId="0" fontId="66" fillId="41" borderId="120" xfId="0" applyFont="1" applyFill="1" applyBorder="1">
      <alignment vertical="center"/>
    </xf>
    <xf numFmtId="0" fontId="62" fillId="33" borderId="12" xfId="71" applyFont="1" applyFill="1" applyBorder="1" applyAlignment="1">
      <alignment vertical="center" shrinkToFit="1"/>
    </xf>
    <xf numFmtId="0" fontId="70" fillId="33" borderId="12" xfId="65" applyFont="1" applyFill="1" applyBorder="1" applyAlignment="1">
      <alignment vertical="center" shrinkToFit="1"/>
    </xf>
    <xf numFmtId="0" fontId="70" fillId="33" borderId="12" xfId="73" applyFont="1" applyFill="1" applyBorder="1" applyAlignment="1">
      <alignment vertical="center" shrinkToFit="1"/>
    </xf>
    <xf numFmtId="0" fontId="62" fillId="33" borderId="92" xfId="0" applyFont="1" applyFill="1" applyBorder="1">
      <alignment vertical="center"/>
    </xf>
    <xf numFmtId="0" fontId="70" fillId="33" borderId="10" xfId="65" applyFont="1" applyFill="1" applyBorder="1" applyAlignment="1">
      <alignment horizontal="right" vertical="center" shrinkToFit="1"/>
    </xf>
    <xf numFmtId="0" fontId="70" fillId="33" borderId="126" xfId="65" applyFont="1" applyFill="1" applyBorder="1" applyAlignment="1">
      <alignment vertical="center" shrinkToFit="1"/>
    </xf>
    <xf numFmtId="0" fontId="62" fillId="33" borderId="127" xfId="0" applyFont="1" applyFill="1" applyBorder="1">
      <alignment vertical="center"/>
    </xf>
    <xf numFmtId="0" fontId="70" fillId="33" borderId="125" xfId="65" applyFont="1" applyFill="1" applyBorder="1" applyAlignment="1">
      <alignment horizontal="right" vertical="center" shrinkToFit="1"/>
    </xf>
    <xf numFmtId="0" fontId="62" fillId="0" borderId="12" xfId="0" applyFont="1" applyBorder="1">
      <alignment vertical="center"/>
    </xf>
    <xf numFmtId="0" fontId="62" fillId="0" borderId="63" xfId="0" applyFont="1" applyBorder="1">
      <alignment vertical="center"/>
    </xf>
    <xf numFmtId="0" fontId="62" fillId="0" borderId="127" xfId="0" applyFont="1" applyBorder="1" applyAlignment="1">
      <alignment horizontal="left" vertical="center"/>
    </xf>
    <xf numFmtId="0" fontId="62" fillId="0" borderId="127" xfId="0" applyFont="1" applyBorder="1" applyAlignment="1">
      <alignment horizontal="left" vertical="center" wrapText="1"/>
    </xf>
    <xf numFmtId="0" fontId="62" fillId="0" borderId="127" xfId="0" applyFont="1" applyBorder="1">
      <alignment vertical="center"/>
    </xf>
    <xf numFmtId="38" fontId="62" fillId="0" borderId="127" xfId="42" applyFont="1" applyFill="1" applyBorder="1">
      <alignment vertical="center"/>
    </xf>
    <xf numFmtId="0" fontId="62" fillId="0" borderId="126" xfId="0" applyFont="1" applyBorder="1">
      <alignment vertical="center"/>
    </xf>
    <xf numFmtId="0" fontId="64" fillId="0" borderId="129" xfId="0" applyFont="1" applyBorder="1" applyAlignment="1">
      <alignment horizontal="left" vertical="center"/>
    </xf>
    <xf numFmtId="0" fontId="62" fillId="0" borderId="80" xfId="0" applyFont="1" applyBorder="1" applyAlignment="1">
      <alignment horizontal="left" vertical="center" wrapText="1"/>
    </xf>
    <xf numFmtId="0" fontId="62" fillId="0" borderId="80" xfId="0" applyFont="1" applyBorder="1" applyAlignment="1">
      <alignment vertical="center" shrinkToFit="1"/>
    </xf>
    <xf numFmtId="0" fontId="62" fillId="0" borderId="87" xfId="0" applyFont="1" applyBorder="1" applyAlignment="1">
      <alignment horizontal="left" vertical="center" shrinkToFit="1"/>
    </xf>
    <xf numFmtId="0" fontId="62" fillId="0" borderId="89" xfId="0" applyFont="1" applyBorder="1" applyAlignment="1">
      <alignment horizontal="left" vertical="center" shrinkToFit="1"/>
    </xf>
    <xf numFmtId="177" fontId="62" fillId="0" borderId="127" xfId="65" applyNumberFormat="1" applyFont="1" applyBorder="1" applyAlignment="1">
      <alignment vertical="center" shrinkToFit="1"/>
    </xf>
    <xf numFmtId="0" fontId="62" fillId="0" borderId="127" xfId="65" applyFont="1" applyBorder="1" applyAlignment="1">
      <alignment vertical="center" shrinkToFit="1"/>
    </xf>
    <xf numFmtId="0" fontId="62" fillId="0" borderId="134" xfId="0" applyFont="1" applyBorder="1" applyAlignment="1">
      <alignment horizontal="left" vertical="center"/>
    </xf>
    <xf numFmtId="0" fontId="62" fillId="0" borderId="135" xfId="0" applyFont="1" applyBorder="1" applyAlignment="1">
      <alignment horizontal="left" vertical="center"/>
    </xf>
    <xf numFmtId="0" fontId="62" fillId="0" borderId="135" xfId="65" applyFont="1" applyBorder="1" applyAlignment="1">
      <alignment horizontal="left" vertical="center" shrinkToFit="1"/>
    </xf>
    <xf numFmtId="0" fontId="62" fillId="0" borderId="136" xfId="65" applyFont="1" applyBorder="1" applyAlignment="1">
      <alignment horizontal="left" vertical="center" shrinkToFit="1"/>
    </xf>
    <xf numFmtId="177" fontId="62" fillId="0" borderId="87" xfId="65" applyNumberFormat="1" applyFont="1" applyBorder="1" applyAlignment="1">
      <alignment vertical="center" shrinkToFit="1"/>
    </xf>
    <xf numFmtId="0" fontId="62" fillId="0" borderId="12" xfId="0" applyFont="1" applyBorder="1" applyAlignment="1">
      <alignment horizontal="left" vertical="center" shrinkToFit="1"/>
    </xf>
    <xf numFmtId="0" fontId="62" fillId="0" borderId="12" xfId="65" applyFont="1" applyBorder="1" applyAlignment="1">
      <alignment horizontal="left" vertical="center" shrinkToFit="1"/>
    </xf>
    <xf numFmtId="0" fontId="62" fillId="0" borderId="68" xfId="65" applyFont="1" applyBorder="1" applyAlignment="1">
      <alignment horizontal="left" vertical="center" shrinkToFit="1"/>
    </xf>
    <xf numFmtId="177" fontId="62" fillId="0" borderId="137" xfId="65" applyNumberFormat="1" applyFont="1" applyBorder="1" applyAlignment="1">
      <alignment vertical="center" shrinkToFit="1"/>
    </xf>
    <xf numFmtId="0" fontId="62" fillId="0" borderId="92" xfId="0" applyFont="1" applyBorder="1">
      <alignment vertical="center"/>
    </xf>
    <xf numFmtId="38" fontId="62" fillId="0" borderId="92" xfId="42" applyFont="1" applyFill="1" applyBorder="1">
      <alignment vertical="center"/>
    </xf>
    <xf numFmtId="0" fontId="62" fillId="0" borderId="92" xfId="65" applyFont="1" applyBorder="1" applyAlignment="1">
      <alignment vertical="center" shrinkToFit="1"/>
    </xf>
    <xf numFmtId="0" fontId="62" fillId="0" borderId="63" xfId="0" applyFont="1" applyBorder="1" applyAlignment="1">
      <alignment horizontal="left" vertical="center"/>
    </xf>
    <xf numFmtId="0" fontId="62" fillId="0" borderId="89" xfId="0" applyFont="1" applyBorder="1" applyAlignment="1">
      <alignment horizontal="left" vertical="center" wrapText="1"/>
    </xf>
    <xf numFmtId="0" fontId="62" fillId="0" borderId="80" xfId="0" applyFont="1" applyBorder="1" applyAlignment="1">
      <alignment horizontal="right" vertical="center"/>
    </xf>
    <xf numFmtId="177" fontId="62" fillId="0" borderId="12" xfId="65" applyNumberFormat="1" applyFont="1" applyBorder="1" applyAlignment="1">
      <alignment vertical="center" shrinkToFit="1"/>
    </xf>
    <xf numFmtId="38" fontId="62" fillId="0" borderId="12" xfId="42" applyFont="1" applyFill="1" applyBorder="1">
      <alignment vertical="center"/>
    </xf>
    <xf numFmtId="0" fontId="62" fillId="0" borderId="12" xfId="65" applyFont="1" applyBorder="1" applyAlignment="1">
      <alignment vertical="center" shrinkToFit="1"/>
    </xf>
    <xf numFmtId="0" fontId="64" fillId="0" borderId="80" xfId="0" applyFont="1" applyBorder="1" applyAlignment="1">
      <alignment horizontal="left" vertical="center" wrapText="1"/>
    </xf>
    <xf numFmtId="0" fontId="62" fillId="0" borderId="126" xfId="65" applyFont="1" applyBorder="1" applyAlignment="1">
      <alignment horizontal="left" vertical="center" shrinkToFit="1"/>
    </xf>
    <xf numFmtId="177" fontId="62" fillId="0" borderId="133" xfId="65" applyNumberFormat="1" applyFont="1" applyBorder="1" applyAlignment="1">
      <alignment vertical="center" shrinkToFit="1"/>
    </xf>
    <xf numFmtId="0" fontId="62" fillId="0" borderId="63" xfId="0" applyFont="1" applyBorder="1" applyAlignment="1">
      <alignment horizontal="left" vertical="center" shrinkToFit="1"/>
    </xf>
    <xf numFmtId="0" fontId="62" fillId="0" borderId="12" xfId="0" applyFont="1" applyBorder="1" applyAlignment="1">
      <alignment horizontal="left" vertical="center"/>
    </xf>
    <xf numFmtId="0" fontId="62" fillId="0" borderId="87" xfId="0" applyFont="1" applyBorder="1" applyAlignment="1">
      <alignment horizontal="left" vertical="center" wrapText="1"/>
    </xf>
    <xf numFmtId="0" fontId="62" fillId="0" borderId="139" xfId="0" applyFont="1" applyBorder="1">
      <alignment vertical="center"/>
    </xf>
    <xf numFmtId="0" fontId="62" fillId="0" borderId="12" xfId="0" applyFont="1" applyBorder="1" applyAlignment="1">
      <alignment horizontal="right" vertical="center"/>
    </xf>
    <xf numFmtId="0" fontId="62" fillId="0" borderId="140" xfId="0" applyFont="1" applyBorder="1">
      <alignment vertical="center"/>
    </xf>
    <xf numFmtId="0" fontId="62" fillId="0" borderId="141" xfId="0" applyFont="1" applyBorder="1">
      <alignment vertical="center"/>
    </xf>
    <xf numFmtId="0" fontId="62" fillId="0" borderId="126" xfId="0" applyFont="1" applyBorder="1" applyAlignment="1">
      <alignment horizontal="right" vertical="center"/>
    </xf>
    <xf numFmtId="0" fontId="62" fillId="0" borderId="63" xfId="0" applyFont="1" applyBorder="1" applyAlignment="1">
      <alignment horizontal="right" vertical="center"/>
    </xf>
    <xf numFmtId="181" fontId="70" fillId="33" borderId="10" xfId="0" applyNumberFormat="1" applyFont="1" applyFill="1" applyBorder="1" applyAlignment="1">
      <alignment horizontal="right" vertical="center"/>
    </xf>
    <xf numFmtId="181" fontId="70" fillId="33" borderId="125" xfId="0" applyNumberFormat="1" applyFont="1" applyFill="1" applyBorder="1" applyAlignment="1">
      <alignment horizontal="right" vertical="center"/>
    </xf>
    <xf numFmtId="181" fontId="70" fillId="0" borderId="63" xfId="0" applyNumberFormat="1" applyFont="1" applyBorder="1" applyAlignment="1">
      <alignment horizontal="right" vertical="center"/>
    </xf>
    <xf numFmtId="181" fontId="70" fillId="0" borderId="12" xfId="0" applyNumberFormat="1" applyFont="1" applyBorder="1" applyAlignment="1">
      <alignment horizontal="right" vertical="center"/>
    </xf>
    <xf numFmtId="181" fontId="70" fillId="33" borderId="12" xfId="0" applyNumberFormat="1" applyFont="1" applyFill="1" applyBorder="1" applyAlignment="1">
      <alignment horizontal="right" vertical="center"/>
    </xf>
    <xf numFmtId="181" fontId="70" fillId="33" borderId="126" xfId="0" applyNumberFormat="1" applyFont="1" applyFill="1" applyBorder="1" applyAlignment="1">
      <alignment horizontal="right" vertical="center"/>
    </xf>
    <xf numFmtId="181" fontId="70" fillId="0" borderId="10" xfId="0" applyNumberFormat="1" applyFont="1" applyBorder="1" applyAlignment="1">
      <alignment horizontal="right" vertical="center"/>
    </xf>
    <xf numFmtId="181" fontId="70" fillId="0" borderId="125" xfId="0" applyNumberFormat="1" applyFont="1" applyBorder="1" applyAlignment="1">
      <alignment horizontal="right" vertical="center"/>
    </xf>
    <xf numFmtId="181" fontId="70" fillId="0" borderId="142" xfId="0" applyNumberFormat="1" applyFont="1" applyBorder="1" applyAlignment="1">
      <alignment horizontal="right" vertical="center"/>
    </xf>
    <xf numFmtId="181" fontId="70" fillId="0" borderId="126" xfId="0" applyNumberFormat="1" applyFont="1" applyBorder="1" applyAlignment="1">
      <alignment horizontal="right" vertical="center"/>
    </xf>
    <xf numFmtId="181" fontId="71" fillId="38" borderId="75" xfId="42" applyNumberFormat="1" applyFont="1" applyFill="1" applyBorder="1" applyAlignment="1">
      <alignment horizontal="right" vertical="center"/>
    </xf>
    <xf numFmtId="181" fontId="71" fillId="38" borderId="81" xfId="42" applyNumberFormat="1" applyFont="1" applyFill="1" applyBorder="1" applyAlignment="1">
      <alignment horizontal="right" vertical="center"/>
    </xf>
    <xf numFmtId="181" fontId="71" fillId="0" borderId="80" xfId="42" applyNumberFormat="1" applyFont="1" applyFill="1" applyBorder="1" applyAlignment="1">
      <alignment horizontal="right" vertical="center"/>
    </xf>
    <xf numFmtId="181" fontId="71" fillId="0" borderId="75" xfId="42" applyNumberFormat="1" applyFont="1" applyFill="1" applyBorder="1" applyAlignment="1">
      <alignment horizontal="right" vertical="center"/>
    </xf>
    <xf numFmtId="181" fontId="71" fillId="0" borderId="81" xfId="42" applyNumberFormat="1" applyFont="1" applyFill="1" applyBorder="1" applyAlignment="1">
      <alignment horizontal="right" vertical="center"/>
    </xf>
    <xf numFmtId="181" fontId="71" fillId="38" borderId="80" xfId="42" applyNumberFormat="1" applyFont="1" applyFill="1" applyBorder="1" applyAlignment="1">
      <alignment horizontal="right" vertical="center"/>
    </xf>
    <xf numFmtId="0" fontId="62" fillId="0" borderId="127" xfId="0" applyFont="1" applyBorder="1" applyAlignment="1">
      <alignment horizontal="right" vertical="center"/>
    </xf>
    <xf numFmtId="0" fontId="62" fillId="0" borderId="126" xfId="0" applyFont="1" applyBorder="1" applyAlignment="1">
      <alignment horizontal="left" vertical="center"/>
    </xf>
    <xf numFmtId="181" fontId="70" fillId="0" borderId="149" xfId="0" applyNumberFormat="1" applyFont="1" applyBorder="1" applyAlignment="1">
      <alignment horizontal="right" vertical="center"/>
    </xf>
    <xf numFmtId="0" fontId="70" fillId="0" borderId="75" xfId="0" applyFont="1" applyBorder="1" applyAlignment="1">
      <alignment vertical="center" wrapText="1"/>
    </xf>
    <xf numFmtId="0" fontId="70" fillId="0" borderId="75" xfId="65" applyFont="1" applyBorder="1" applyAlignment="1">
      <alignment vertical="center" shrinkToFit="1"/>
    </xf>
    <xf numFmtId="0" fontId="70" fillId="0" borderId="81" xfId="65" applyFont="1" applyBorder="1" applyAlignment="1">
      <alignment vertical="center" shrinkToFit="1"/>
    </xf>
    <xf numFmtId="0" fontId="70" fillId="0" borderId="12" xfId="0" applyFont="1" applyBorder="1" applyAlignment="1">
      <alignment horizontal="left" vertical="center" wrapText="1"/>
    </xf>
    <xf numFmtId="0" fontId="70" fillId="33" borderId="12" xfId="0" applyFont="1" applyFill="1" applyBorder="1" applyAlignment="1">
      <alignment horizontal="left" vertical="center" wrapText="1"/>
    </xf>
    <xf numFmtId="0" fontId="70" fillId="33" borderId="126" xfId="0" applyFont="1" applyFill="1" applyBorder="1" applyAlignment="1">
      <alignment horizontal="left" vertical="center" wrapText="1"/>
    </xf>
    <xf numFmtId="0" fontId="70" fillId="0" borderId="63" xfId="0" applyFont="1" applyBorder="1" applyAlignment="1">
      <alignment horizontal="left" vertical="center" wrapText="1"/>
    </xf>
    <xf numFmtId="0" fontId="70" fillId="0" borderId="12" xfId="65" applyFont="1" applyBorder="1" applyAlignment="1">
      <alignment vertical="center" shrinkToFit="1"/>
    </xf>
    <xf numFmtId="0" fontId="62" fillId="0" borderId="92" xfId="0" applyFont="1" applyBorder="1" applyAlignment="1">
      <alignment horizontal="left" vertical="center"/>
    </xf>
    <xf numFmtId="0" fontId="64" fillId="0" borderId="92" xfId="0" applyFont="1" applyBorder="1" applyAlignment="1">
      <alignment horizontal="left" vertical="center"/>
    </xf>
    <xf numFmtId="38" fontId="65" fillId="0" borderId="92" xfId="42" applyFont="1" applyFill="1" applyBorder="1">
      <alignment vertical="center"/>
    </xf>
    <xf numFmtId="0" fontId="65" fillId="0" borderId="92" xfId="0" applyFont="1" applyBorder="1" applyAlignment="1">
      <alignment horizontal="center" vertical="center"/>
    </xf>
    <xf numFmtId="180" fontId="64" fillId="0" borderId="92" xfId="0" applyNumberFormat="1" applyFont="1" applyBorder="1">
      <alignment vertical="center"/>
    </xf>
    <xf numFmtId="0" fontId="64" fillId="0" borderId="82" xfId="0" applyFont="1" applyBorder="1" applyAlignment="1">
      <alignment horizontal="left"/>
    </xf>
    <xf numFmtId="0" fontId="62" fillId="0" borderId="82" xfId="0" applyFont="1" applyBorder="1">
      <alignment vertical="center"/>
    </xf>
    <xf numFmtId="176" fontId="64" fillId="0" borderId="82" xfId="0" applyNumberFormat="1" applyFont="1" applyBorder="1">
      <alignment vertical="center"/>
    </xf>
    <xf numFmtId="0" fontId="64" fillId="0" borderId="12" xfId="0" applyFont="1" applyBorder="1" applyAlignment="1">
      <alignment horizontal="left" vertical="center"/>
    </xf>
    <xf numFmtId="180" fontId="64" fillId="0" borderId="12" xfId="0" applyNumberFormat="1" applyFont="1" applyBorder="1">
      <alignment vertical="center"/>
    </xf>
    <xf numFmtId="0" fontId="64" fillId="0" borderId="151" xfId="0" applyFont="1" applyBorder="1" applyAlignment="1">
      <alignment horizontal="left" vertical="center"/>
    </xf>
    <xf numFmtId="181" fontId="71" fillId="0" borderId="127" xfId="42" applyNumberFormat="1" applyFont="1" applyFill="1" applyBorder="1" applyAlignment="1">
      <alignment horizontal="right" vertical="center"/>
    </xf>
    <xf numFmtId="38" fontId="65" fillId="0" borderId="126" xfId="42" applyFont="1" applyFill="1" applyBorder="1">
      <alignment vertical="center"/>
    </xf>
    <xf numFmtId="38" fontId="65" fillId="0" borderId="12" xfId="42" applyFont="1" applyFill="1" applyBorder="1">
      <alignment vertical="center"/>
    </xf>
    <xf numFmtId="38" fontId="62" fillId="0" borderId="136" xfId="42" applyFont="1" applyFill="1" applyBorder="1">
      <alignment vertical="center"/>
    </xf>
    <xf numFmtId="38" fontId="62" fillId="0" borderId="152" xfId="42" applyFont="1" applyFill="1" applyBorder="1">
      <alignment vertical="center"/>
    </xf>
    <xf numFmtId="0" fontId="62" fillId="33" borderId="12" xfId="55" applyFont="1" applyFill="1" applyBorder="1" applyAlignment="1">
      <alignment horizontal="left" vertical="center"/>
    </xf>
    <xf numFmtId="181" fontId="71" fillId="0" borderId="63" xfId="0" applyNumberFormat="1" applyFont="1" applyBorder="1" applyAlignment="1">
      <alignment horizontal="right" vertical="center"/>
    </xf>
    <xf numFmtId="181" fontId="71" fillId="0" borderId="12" xfId="0" applyNumberFormat="1" applyFont="1" applyBorder="1" applyAlignment="1">
      <alignment horizontal="right" vertical="center"/>
    </xf>
    <xf numFmtId="0" fontId="62" fillId="0" borderId="80" xfId="65" applyFont="1" applyBorder="1" applyAlignment="1">
      <alignment vertical="center" shrinkToFit="1"/>
    </xf>
    <xf numFmtId="177" fontId="62" fillId="0" borderId="80" xfId="65" applyNumberFormat="1" applyFont="1" applyBorder="1" applyAlignment="1">
      <alignment vertical="center" shrinkToFit="1"/>
    </xf>
    <xf numFmtId="0" fontId="70" fillId="0" borderId="80" xfId="65" applyFont="1" applyBorder="1" applyAlignment="1">
      <alignment vertical="center" shrinkToFit="1"/>
    </xf>
    <xf numFmtId="0" fontId="64" fillId="0" borderId="127" xfId="0" applyFont="1" applyBorder="1">
      <alignment vertical="center"/>
    </xf>
    <xf numFmtId="177" fontId="64" fillId="0" borderId="127" xfId="67" applyNumberFormat="1" applyFont="1" applyBorder="1" applyAlignment="1">
      <alignment vertical="center" wrapText="1" shrinkToFit="1"/>
    </xf>
    <xf numFmtId="0" fontId="70" fillId="0" borderId="127" xfId="0" applyFont="1" applyBorder="1" applyAlignment="1">
      <alignment vertical="center" wrapText="1"/>
    </xf>
    <xf numFmtId="0" fontId="62" fillId="33" borderId="126" xfId="55" applyFont="1" applyFill="1" applyBorder="1" applyAlignment="1">
      <alignment horizontal="left" vertical="center"/>
    </xf>
    <xf numFmtId="0" fontId="62" fillId="33" borderId="63" xfId="44" applyFont="1" applyFill="1" applyBorder="1" applyAlignment="1">
      <alignment horizontal="left" vertical="center" shrinkToFit="1"/>
    </xf>
    <xf numFmtId="0" fontId="62" fillId="33" borderId="12" xfId="44" applyFont="1" applyFill="1" applyBorder="1" applyAlignment="1">
      <alignment horizontal="left" vertical="center" shrinkToFit="1"/>
    </xf>
    <xf numFmtId="0" fontId="62" fillId="33" borderId="12" xfId="65" applyFont="1" applyFill="1" applyBorder="1" applyAlignment="1">
      <alignment horizontal="left" vertical="center" shrinkToFit="1"/>
    </xf>
    <xf numFmtId="0" fontId="62" fillId="0" borderId="63" xfId="65" applyFont="1" applyBorder="1" applyAlignment="1">
      <alignment horizontal="left" vertical="center" shrinkToFit="1"/>
    </xf>
    <xf numFmtId="0" fontId="62" fillId="0" borderId="12" xfId="0" applyFont="1" applyBorder="1" applyAlignment="1">
      <alignment horizontal="left" vertical="center" wrapText="1"/>
    </xf>
    <xf numFmtId="0" fontId="62" fillId="33" borderId="12" xfId="0" applyFont="1" applyFill="1" applyBorder="1" applyAlignment="1">
      <alignment horizontal="left" vertical="center" wrapText="1"/>
    </xf>
    <xf numFmtId="0" fontId="62" fillId="33" borderId="126" xfId="0" applyFont="1" applyFill="1" applyBorder="1" applyAlignment="1">
      <alignment horizontal="left" vertical="center" wrapText="1"/>
    </xf>
    <xf numFmtId="0" fontId="62" fillId="0" borderId="149" xfId="0" applyFont="1" applyBorder="1" applyAlignment="1">
      <alignment horizontal="left" vertical="center"/>
    </xf>
    <xf numFmtId="0" fontId="62" fillId="0" borderId="10" xfId="0" applyFont="1" applyBorder="1" applyAlignment="1">
      <alignment horizontal="left" vertical="center"/>
    </xf>
    <xf numFmtId="0" fontId="62" fillId="0" borderId="157" xfId="0" applyFont="1" applyBorder="1" applyAlignment="1">
      <alignment horizontal="left" vertical="center"/>
    </xf>
    <xf numFmtId="38" fontId="62" fillId="0" borderId="63" xfId="42" applyFont="1" applyFill="1" applyBorder="1">
      <alignment vertical="center"/>
    </xf>
    <xf numFmtId="38" fontId="62" fillId="0" borderId="140" xfId="42" applyFont="1" applyFill="1" applyBorder="1">
      <alignment vertical="center"/>
    </xf>
    <xf numFmtId="181" fontId="71" fillId="0" borderId="80" xfId="0" applyNumberFormat="1" applyFont="1" applyBorder="1" applyAlignment="1">
      <alignment horizontal="right" vertical="center"/>
    </xf>
    <xf numFmtId="181" fontId="71" fillId="0" borderId="75" xfId="0" applyNumberFormat="1" applyFont="1" applyBorder="1" applyAlignment="1">
      <alignment horizontal="right" vertical="center"/>
    </xf>
    <xf numFmtId="181" fontId="71" fillId="0" borderId="92" xfId="0" applyNumberFormat="1" applyFont="1" applyBorder="1" applyAlignment="1">
      <alignment horizontal="right" vertical="center"/>
    </xf>
    <xf numFmtId="181" fontId="71" fillId="0" borderId="83" xfId="0" applyNumberFormat="1" applyFont="1" applyBorder="1" applyAlignment="1">
      <alignment horizontal="right" vertical="center"/>
    </xf>
    <xf numFmtId="181" fontId="71" fillId="0" borderId="127" xfId="0" applyNumberFormat="1" applyFont="1" applyBorder="1" applyAlignment="1">
      <alignment horizontal="right" vertical="center"/>
    </xf>
    <xf numFmtId="181" fontId="71" fillId="0" borderId="126" xfId="0" applyNumberFormat="1" applyFont="1" applyBorder="1" applyAlignment="1">
      <alignment horizontal="right" vertical="center"/>
    </xf>
    <xf numFmtId="181" fontId="71" fillId="0" borderId="81" xfId="0" applyNumberFormat="1" applyFont="1" applyBorder="1" applyAlignment="1">
      <alignment horizontal="right" vertical="center"/>
    </xf>
    <xf numFmtId="181" fontId="71" fillId="0" borderId="75" xfId="65" applyNumberFormat="1" applyFont="1" applyBorder="1" applyAlignment="1">
      <alignment horizontal="right" vertical="center"/>
    </xf>
    <xf numFmtId="181" fontId="71" fillId="0" borderId="127" xfId="65" applyNumberFormat="1" applyFont="1" applyBorder="1" applyAlignment="1">
      <alignment horizontal="right" vertical="center"/>
    </xf>
    <xf numFmtId="181" fontId="70" fillId="0" borderId="80" xfId="65" applyNumberFormat="1" applyFont="1" applyBorder="1" applyAlignment="1">
      <alignment horizontal="right" vertical="center"/>
    </xf>
    <xf numFmtId="181" fontId="71" fillId="0" borderId="82" xfId="0" applyNumberFormat="1" applyFont="1" applyBorder="1" applyAlignment="1">
      <alignment horizontal="right" vertical="center"/>
    </xf>
    <xf numFmtId="181" fontId="71" fillId="0" borderId="0" xfId="0" applyNumberFormat="1" applyFont="1" applyAlignment="1">
      <alignment horizontal="right" vertical="center"/>
    </xf>
    <xf numFmtId="181" fontId="69" fillId="41" borderId="121" xfId="0" applyNumberFormat="1" applyFont="1" applyFill="1" applyBorder="1" applyAlignment="1">
      <alignment horizontal="right" vertical="center"/>
    </xf>
    <xf numFmtId="181" fontId="71" fillId="0" borderId="114" xfId="0" applyNumberFormat="1" applyFont="1" applyBorder="1" applyAlignment="1">
      <alignment horizontal="right" vertical="center"/>
    </xf>
    <xf numFmtId="181" fontId="71" fillId="0" borderId="123" xfId="0" applyNumberFormat="1" applyFont="1" applyBorder="1" applyAlignment="1">
      <alignment horizontal="right" vertical="center"/>
    </xf>
    <xf numFmtId="181" fontId="71" fillId="0" borderId="115" xfId="0" applyNumberFormat="1" applyFont="1" applyBorder="1" applyAlignment="1">
      <alignment horizontal="right" vertical="center"/>
    </xf>
    <xf numFmtId="181" fontId="69" fillId="40" borderId="91" xfId="0" applyNumberFormat="1" applyFont="1" applyFill="1" applyBorder="1" applyAlignment="1">
      <alignment horizontal="right" vertical="center"/>
    </xf>
    <xf numFmtId="181" fontId="69" fillId="37" borderId="111" xfId="0" applyNumberFormat="1" applyFont="1" applyFill="1" applyBorder="1" applyAlignment="1">
      <alignment horizontal="right" vertical="center"/>
    </xf>
    <xf numFmtId="0" fontId="62" fillId="0" borderId="158" xfId="0" applyFont="1" applyBorder="1" applyAlignment="1">
      <alignment horizontal="right" vertical="center"/>
    </xf>
    <xf numFmtId="0" fontId="62" fillId="0" borderId="11" xfId="0" applyFont="1" applyBorder="1" applyAlignment="1">
      <alignment horizontal="right" vertical="center"/>
    </xf>
    <xf numFmtId="0" fontId="64" fillId="0" borderId="159" xfId="0" applyFont="1" applyBorder="1">
      <alignment vertical="center"/>
    </xf>
    <xf numFmtId="0" fontId="71" fillId="0" borderId="160" xfId="0" applyFont="1" applyBorder="1">
      <alignment vertical="center"/>
    </xf>
    <xf numFmtId="0" fontId="70" fillId="0" borderId="161" xfId="65" applyFont="1" applyBorder="1" applyAlignment="1">
      <alignment vertical="center" shrinkToFit="1"/>
    </xf>
    <xf numFmtId="0" fontId="71" fillId="0" borderId="159" xfId="69" applyFont="1" applyBorder="1" applyAlignment="1">
      <alignment vertical="center" shrinkToFit="1"/>
    </xf>
    <xf numFmtId="0" fontId="70" fillId="0" borderId="159" xfId="65" applyFont="1" applyBorder="1" applyAlignment="1">
      <alignment vertical="center" shrinkToFit="1"/>
    </xf>
    <xf numFmtId="0" fontId="70" fillId="0" borderId="162" xfId="65" applyFont="1" applyBorder="1" applyAlignment="1">
      <alignment vertical="center" shrinkToFit="1"/>
    </xf>
    <xf numFmtId="0" fontId="70" fillId="33" borderId="11" xfId="65" applyFont="1" applyFill="1" applyBorder="1" applyAlignment="1">
      <alignment horizontal="right" vertical="center" shrinkToFit="1"/>
    </xf>
    <xf numFmtId="0" fontId="82" fillId="33" borderId="11" xfId="69" applyFont="1" applyFill="1" applyBorder="1" applyAlignment="1">
      <alignment horizontal="right" vertical="center" shrinkToFit="1"/>
    </xf>
    <xf numFmtId="0" fontId="82" fillId="33" borderId="11" xfId="68" applyFont="1" applyFill="1" applyBorder="1" applyAlignment="1">
      <alignment horizontal="right" vertical="center" shrinkToFit="1"/>
    </xf>
    <xf numFmtId="0" fontId="70" fillId="33" borderId="163" xfId="65" applyFont="1" applyFill="1" applyBorder="1" applyAlignment="1">
      <alignment horizontal="right" vertical="center" shrinkToFit="1"/>
    </xf>
    <xf numFmtId="0" fontId="62" fillId="0" borderId="159" xfId="65" applyFont="1" applyBorder="1">
      <alignment vertical="center"/>
    </xf>
    <xf numFmtId="0" fontId="62" fillId="0" borderId="159" xfId="0" applyFont="1" applyBorder="1">
      <alignment vertical="center"/>
    </xf>
    <xf numFmtId="0" fontId="62" fillId="0" borderId="159" xfId="0" applyFont="1" applyBorder="1" applyAlignment="1">
      <alignment vertical="center" shrinkToFit="1"/>
    </xf>
    <xf numFmtId="0" fontId="62" fillId="0" borderId="160" xfId="0" applyFont="1" applyBorder="1" applyAlignment="1">
      <alignment vertical="center" shrinkToFit="1"/>
    </xf>
    <xf numFmtId="0" fontId="62" fillId="0" borderId="158" xfId="0" applyFont="1" applyBorder="1">
      <alignment vertical="center"/>
    </xf>
    <xf numFmtId="0" fontId="62" fillId="0" borderId="11" xfId="0" applyFont="1" applyBorder="1">
      <alignment vertical="center"/>
    </xf>
    <xf numFmtId="0" fontId="62" fillId="0" borderId="163" xfId="0" applyFont="1" applyBorder="1">
      <alignment vertical="center"/>
    </xf>
    <xf numFmtId="0" fontId="62" fillId="0" borderId="161" xfId="0" applyFont="1" applyBorder="1" applyAlignment="1">
      <alignment vertical="center" shrinkToFit="1"/>
    </xf>
    <xf numFmtId="0" fontId="62" fillId="0" borderId="160" xfId="65" applyFont="1" applyBorder="1">
      <alignment vertical="center"/>
    </xf>
    <xf numFmtId="0" fontId="62" fillId="0" borderId="164" xfId="0" applyFont="1" applyBorder="1">
      <alignment vertical="center"/>
    </xf>
    <xf numFmtId="0" fontId="62" fillId="0" borderId="11" xfId="65" applyFont="1" applyBorder="1">
      <alignment vertical="center"/>
    </xf>
    <xf numFmtId="0" fontId="62" fillId="0" borderId="161" xfId="0" applyFont="1" applyBorder="1" applyAlignment="1">
      <alignment horizontal="right" vertical="center" shrinkToFit="1"/>
    </xf>
    <xf numFmtId="0" fontId="62" fillId="0" borderId="159" xfId="0" applyFont="1" applyBorder="1" applyAlignment="1">
      <alignment horizontal="right" vertical="center" shrinkToFit="1"/>
    </xf>
    <xf numFmtId="0" fontId="62" fillId="0" borderId="159" xfId="0" applyFont="1" applyBorder="1" applyAlignment="1">
      <alignment horizontal="right" vertical="center"/>
    </xf>
    <xf numFmtId="0" fontId="62" fillId="0" borderId="159" xfId="65" applyFont="1" applyBorder="1" applyAlignment="1">
      <alignment horizontal="right" vertical="center"/>
    </xf>
    <xf numFmtId="0" fontId="62" fillId="0" borderId="165" xfId="65" applyFont="1" applyBorder="1" applyAlignment="1">
      <alignment horizontal="right" vertical="center"/>
    </xf>
    <xf numFmtId="0" fontId="62" fillId="0" borderId="160" xfId="0" applyFont="1" applyBorder="1" applyAlignment="1">
      <alignment horizontal="right" vertical="center"/>
    </xf>
    <xf numFmtId="0" fontId="62" fillId="0" borderId="163" xfId="0" applyFont="1" applyBorder="1" applyAlignment="1">
      <alignment horizontal="right" vertical="center"/>
    </xf>
    <xf numFmtId="0" fontId="62" fillId="0" borderId="165" xfId="0" applyFont="1" applyBorder="1" applyAlignment="1">
      <alignment horizontal="right" vertical="center" shrinkToFit="1"/>
    </xf>
    <xf numFmtId="0" fontId="62" fillId="0" borderId="165" xfId="0" applyFont="1" applyBorder="1" applyAlignment="1">
      <alignment horizontal="right" vertical="center" wrapText="1"/>
    </xf>
    <xf numFmtId="0" fontId="62" fillId="0" borderId="159" xfId="0" applyFont="1" applyBorder="1" applyAlignment="1">
      <alignment horizontal="right" vertical="center" wrapText="1"/>
    </xf>
    <xf numFmtId="0" fontId="62" fillId="0" borderId="162" xfId="0" applyFont="1" applyBorder="1" applyAlignment="1">
      <alignment horizontal="right" vertical="center" wrapText="1"/>
    </xf>
    <xf numFmtId="180" fontId="64" fillId="0" borderId="159" xfId="0" applyNumberFormat="1" applyFont="1" applyBorder="1">
      <alignment vertical="center"/>
    </xf>
    <xf numFmtId="180" fontId="64" fillId="0" borderId="164" xfId="0" applyNumberFormat="1" applyFont="1" applyBorder="1">
      <alignment vertical="center"/>
    </xf>
    <xf numFmtId="180" fontId="64" fillId="0" borderId="11" xfId="0" applyNumberFormat="1" applyFont="1" applyBorder="1">
      <alignment vertical="center"/>
    </xf>
    <xf numFmtId="176" fontId="64" fillId="0" borderId="166" xfId="0" applyNumberFormat="1" applyFont="1" applyBorder="1">
      <alignment vertical="center"/>
    </xf>
    <xf numFmtId="176" fontId="64" fillId="0" borderId="167" xfId="0" applyNumberFormat="1" applyFont="1" applyBorder="1">
      <alignment vertical="center"/>
    </xf>
    <xf numFmtId="176" fontId="64" fillId="0" borderId="168" xfId="0" applyNumberFormat="1" applyFont="1" applyBorder="1">
      <alignment vertical="center"/>
    </xf>
    <xf numFmtId="176" fontId="64" fillId="0" borderId="169" xfId="0" applyNumberFormat="1" applyFont="1" applyBorder="1">
      <alignment vertical="center"/>
    </xf>
    <xf numFmtId="181" fontId="71" fillId="38" borderId="159" xfId="42" applyNumberFormat="1" applyFont="1" applyFill="1" applyBorder="1" applyAlignment="1">
      <alignment vertical="center"/>
    </xf>
    <xf numFmtId="181" fontId="71" fillId="38" borderId="162" xfId="42" applyNumberFormat="1" applyFont="1" applyFill="1" applyBorder="1" applyAlignment="1">
      <alignment vertical="center"/>
    </xf>
    <xf numFmtId="181" fontId="71" fillId="0" borderId="161" xfId="42" applyNumberFormat="1" applyFont="1" applyFill="1" applyBorder="1" applyAlignment="1">
      <alignment vertical="center"/>
    </xf>
    <xf numFmtId="181" fontId="71" fillId="0" borderId="159" xfId="42" applyNumberFormat="1" applyFont="1" applyFill="1" applyBorder="1" applyAlignment="1">
      <alignment vertical="center"/>
    </xf>
    <xf numFmtId="181" fontId="71" fillId="0" borderId="162" xfId="42" applyNumberFormat="1" applyFont="1" applyFill="1" applyBorder="1" applyAlignment="1">
      <alignment vertical="center"/>
    </xf>
    <xf numFmtId="181" fontId="71" fillId="38" borderId="161" xfId="42" applyNumberFormat="1" applyFont="1" applyFill="1" applyBorder="1" applyAlignment="1">
      <alignment vertical="center"/>
    </xf>
    <xf numFmtId="0" fontId="62" fillId="33" borderId="132" xfId="65" applyFont="1" applyFill="1" applyBorder="1" applyAlignment="1">
      <alignment horizontal="left" vertical="center" shrinkToFit="1"/>
    </xf>
    <xf numFmtId="0" fontId="64" fillId="33" borderId="12" xfId="0" applyFont="1" applyFill="1" applyBorder="1">
      <alignment vertical="center"/>
    </xf>
    <xf numFmtId="0" fontId="62" fillId="33" borderId="126" xfId="65" applyFont="1" applyFill="1" applyBorder="1" applyAlignment="1">
      <alignment horizontal="left" vertical="center" shrinkToFit="1"/>
    </xf>
    <xf numFmtId="0" fontId="72" fillId="41" borderId="120" xfId="0" applyFont="1" applyFill="1" applyBorder="1" applyAlignment="1">
      <alignment horizontal="center" vertical="center"/>
    </xf>
    <xf numFmtId="0" fontId="72" fillId="40" borderId="90" xfId="0" applyFont="1" applyFill="1" applyBorder="1" applyAlignment="1">
      <alignment horizontal="center" vertical="center"/>
    </xf>
    <xf numFmtId="0" fontId="72" fillId="37" borderId="108" xfId="0" applyFont="1" applyFill="1" applyBorder="1" applyAlignment="1">
      <alignment horizontal="center" vertical="center"/>
    </xf>
    <xf numFmtId="0" fontId="64" fillId="0" borderId="171" xfId="0" applyFont="1" applyBorder="1" applyAlignment="1">
      <alignment horizontal="left" vertical="center" shrinkToFit="1"/>
    </xf>
    <xf numFmtId="0" fontId="64" fillId="0" borderId="171" xfId="0" applyFont="1" applyBorder="1" applyAlignment="1"/>
    <xf numFmtId="0" fontId="63" fillId="36" borderId="91" xfId="0" applyFont="1" applyFill="1" applyBorder="1" applyAlignment="1">
      <alignment horizontal="center" vertical="center"/>
    </xf>
    <xf numFmtId="38" fontId="70" fillId="0" borderId="12" xfId="42" applyFont="1" applyFill="1" applyBorder="1" applyAlignment="1">
      <alignment horizontal="center" vertical="center"/>
    </xf>
    <xf numFmtId="0" fontId="62" fillId="0" borderId="12" xfId="0" applyFont="1" applyBorder="1" applyAlignment="1">
      <alignment horizontal="center" vertical="center"/>
    </xf>
    <xf numFmtId="0" fontId="65" fillId="0" borderId="115" xfId="0" applyFont="1" applyBorder="1" applyAlignment="1">
      <alignment horizontal="left" vertical="center"/>
    </xf>
    <xf numFmtId="0" fontId="65" fillId="0" borderId="115" xfId="0" applyFont="1" applyBorder="1" applyAlignment="1">
      <alignment horizontal="left"/>
    </xf>
    <xf numFmtId="0" fontId="65" fillId="0" borderId="115" xfId="0" applyFont="1" applyBorder="1">
      <alignment vertical="center"/>
    </xf>
    <xf numFmtId="181" fontId="74" fillId="0" borderId="115" xfId="0" applyNumberFormat="1" applyFont="1" applyBorder="1" applyAlignment="1">
      <alignment horizontal="right" vertical="center"/>
    </xf>
    <xf numFmtId="38" fontId="65" fillId="0" borderId="115" xfId="42" applyFont="1" applyFill="1" applyBorder="1">
      <alignment vertical="center"/>
    </xf>
    <xf numFmtId="176" fontId="65" fillId="0" borderId="115" xfId="0" applyNumberFormat="1" applyFont="1" applyBorder="1">
      <alignment vertical="center"/>
    </xf>
    <xf numFmtId="176" fontId="65" fillId="0" borderId="169" xfId="0" applyNumberFormat="1" applyFont="1" applyBorder="1">
      <alignment vertical="center"/>
    </xf>
    <xf numFmtId="0" fontId="64" fillId="0" borderId="75" xfId="0" applyFont="1" applyBorder="1" applyAlignment="1">
      <alignment horizontal="right" vertical="center"/>
    </xf>
    <xf numFmtId="0" fontId="64" fillId="0" borderId="159" xfId="0" applyFont="1" applyBorder="1" applyAlignment="1">
      <alignment horizontal="right" vertical="center"/>
    </xf>
    <xf numFmtId="0" fontId="64" fillId="0" borderId="115" xfId="0" applyFont="1" applyBorder="1" applyAlignment="1">
      <alignment horizontal="right" vertical="center"/>
    </xf>
    <xf numFmtId="0" fontId="64" fillId="0" borderId="169" xfId="0" applyFont="1" applyBorder="1" applyAlignment="1">
      <alignment horizontal="right" vertical="center" shrinkToFit="1"/>
    </xf>
    <xf numFmtId="0" fontId="64" fillId="0" borderId="113" xfId="0" applyFont="1" applyBorder="1" applyAlignment="1">
      <alignment horizontal="left" vertical="center"/>
    </xf>
    <xf numFmtId="0" fontId="64" fillId="0" borderId="113" xfId="0" applyFont="1" applyBorder="1" applyAlignment="1">
      <alignment horizontal="left"/>
    </xf>
    <xf numFmtId="0" fontId="62" fillId="0" borderId="113" xfId="0" applyFont="1" applyBorder="1">
      <alignment vertical="center"/>
    </xf>
    <xf numFmtId="181" fontId="71" fillId="0" borderId="117" xfId="0" applyNumberFormat="1" applyFont="1" applyBorder="1" applyAlignment="1">
      <alignment horizontal="right" vertical="center"/>
    </xf>
    <xf numFmtId="0" fontId="64" fillId="0" borderId="113" xfId="0" applyFont="1" applyBorder="1" applyAlignment="1">
      <alignment horizontal="right" vertical="center"/>
    </xf>
    <xf numFmtId="0" fontId="64" fillId="0" borderId="117" xfId="0" applyFont="1" applyBorder="1" applyAlignment="1">
      <alignment horizontal="right" vertical="center" shrinkToFit="1"/>
    </xf>
    <xf numFmtId="0" fontId="64" fillId="0" borderId="117" xfId="0" applyFont="1" applyBorder="1" applyAlignment="1">
      <alignment horizontal="right" vertical="center"/>
    </xf>
    <xf numFmtId="0" fontId="64" fillId="0" borderId="114" xfId="0" applyFont="1" applyBorder="1">
      <alignment vertical="center"/>
    </xf>
    <xf numFmtId="0" fontId="64" fillId="0" borderId="167" xfId="0" applyFont="1" applyBorder="1">
      <alignment vertical="center"/>
    </xf>
    <xf numFmtId="0" fontId="64" fillId="0" borderId="115" xfId="0" applyFont="1" applyBorder="1">
      <alignment vertical="center"/>
    </xf>
    <xf numFmtId="0" fontId="64" fillId="0" borderId="169" xfId="0" applyFont="1" applyBorder="1">
      <alignment vertical="center"/>
    </xf>
    <xf numFmtId="0" fontId="62" fillId="0" borderId="113" xfId="0" applyFont="1" applyBorder="1" applyAlignment="1">
      <alignment vertical="center" shrinkToFit="1"/>
    </xf>
    <xf numFmtId="0" fontId="64" fillId="0" borderId="113" xfId="0" applyFont="1" applyBorder="1">
      <alignment vertical="center"/>
    </xf>
    <xf numFmtId="0" fontId="64" fillId="0" borderId="117" xfId="0" applyFont="1" applyBorder="1">
      <alignment vertical="center"/>
    </xf>
    <xf numFmtId="0" fontId="62" fillId="0" borderId="114" xfId="0" applyFont="1" applyBorder="1" applyAlignment="1">
      <alignment vertical="center" shrinkToFit="1"/>
    </xf>
    <xf numFmtId="0" fontId="64" fillId="0" borderId="173" xfId="0" applyFont="1" applyBorder="1" applyAlignment="1">
      <alignment horizontal="left" vertical="center"/>
    </xf>
    <xf numFmtId="181" fontId="71" fillId="0" borderId="173" xfId="0" applyNumberFormat="1" applyFont="1" applyBorder="1" applyAlignment="1">
      <alignment horizontal="right" vertical="center"/>
    </xf>
    <xf numFmtId="38" fontId="62" fillId="0" borderId="173" xfId="42" applyFont="1" applyFill="1" applyBorder="1">
      <alignment vertical="center"/>
    </xf>
    <xf numFmtId="0" fontId="64" fillId="0" borderId="173" xfId="0" applyFont="1" applyBorder="1" applyAlignment="1">
      <alignment horizontal="right" vertical="center"/>
    </xf>
    <xf numFmtId="0" fontId="65" fillId="0" borderId="101" xfId="0" applyFont="1" applyBorder="1" applyAlignment="1">
      <alignment horizontal="center" vertical="center"/>
    </xf>
    <xf numFmtId="0" fontId="65" fillId="0" borderId="174" xfId="0" applyFont="1" applyBorder="1" applyAlignment="1">
      <alignment horizontal="center" vertical="center"/>
    </xf>
    <xf numFmtId="0" fontId="64" fillId="0" borderId="175" xfId="0" applyFont="1" applyBorder="1" applyAlignment="1">
      <alignment horizontal="right" vertical="center"/>
    </xf>
    <xf numFmtId="0" fontId="65" fillId="36" borderId="0" xfId="0" applyFont="1" applyFill="1" applyAlignment="1">
      <alignment horizontal="center" vertical="center"/>
    </xf>
    <xf numFmtId="0" fontId="75" fillId="0" borderId="0" xfId="0" applyFont="1" applyAlignment="1">
      <alignment horizontal="center" vertical="center"/>
    </xf>
    <xf numFmtId="0" fontId="81" fillId="0" borderId="0" xfId="0" applyFont="1" applyAlignment="1">
      <alignment horizontal="center" vertical="center"/>
    </xf>
    <xf numFmtId="49" fontId="0" fillId="0" borderId="0" xfId="0" applyNumberFormat="1" applyAlignment="1">
      <alignment horizontal="center" vertical="center" shrinkToFit="1"/>
    </xf>
    <xf numFmtId="181" fontId="75" fillId="0" borderId="0" xfId="42" applyNumberFormat="1" applyFont="1" applyFill="1" applyBorder="1" applyAlignment="1">
      <alignment horizontal="center" vertical="center"/>
    </xf>
    <xf numFmtId="181" fontId="71" fillId="0" borderId="0" xfId="42" applyNumberFormat="1" applyFont="1" applyFill="1" applyBorder="1" applyAlignment="1">
      <alignment vertical="center"/>
    </xf>
    <xf numFmtId="179" fontId="64" fillId="0" borderId="144" xfId="0" applyNumberFormat="1" applyFont="1" applyBorder="1" applyAlignment="1">
      <alignment horizontal="center" vertical="center"/>
    </xf>
    <xf numFmtId="179" fontId="64" fillId="0" borderId="69" xfId="0" applyNumberFormat="1" applyFont="1" applyBorder="1" applyAlignment="1">
      <alignment horizontal="center" vertical="center"/>
    </xf>
    <xf numFmtId="179" fontId="64" fillId="0" borderId="145" xfId="0" applyNumberFormat="1" applyFont="1" applyBorder="1" applyAlignment="1">
      <alignment horizontal="center" vertical="center"/>
    </xf>
    <xf numFmtId="179" fontId="64" fillId="0" borderId="146" xfId="0" applyNumberFormat="1" applyFont="1" applyBorder="1" applyAlignment="1">
      <alignment horizontal="center" vertical="center"/>
    </xf>
    <xf numFmtId="179" fontId="64" fillId="0" borderId="73" xfId="0" applyNumberFormat="1" applyFont="1" applyBorder="1" applyAlignment="1">
      <alignment horizontal="center" vertical="center"/>
    </xf>
    <xf numFmtId="179" fontId="64" fillId="0" borderId="128" xfId="0" applyNumberFormat="1" applyFont="1" applyBorder="1" applyAlignment="1">
      <alignment horizontal="center" vertical="center"/>
    </xf>
    <xf numFmtId="0" fontId="63" fillId="36" borderId="170" xfId="0" applyFont="1" applyFill="1" applyBorder="1" applyAlignment="1">
      <alignment horizontal="center" vertical="center"/>
    </xf>
    <xf numFmtId="179" fontId="64" fillId="0" borderId="124" xfId="0" applyNumberFormat="1" applyFont="1" applyBorder="1" applyAlignment="1">
      <alignment horizontal="center" vertical="center"/>
    </xf>
    <xf numFmtId="179" fontId="64" fillId="0" borderId="99" xfId="0" applyNumberFormat="1" applyFont="1" applyBorder="1" applyAlignment="1">
      <alignment horizontal="center" vertical="center"/>
    </xf>
    <xf numFmtId="179" fontId="64" fillId="0" borderId="100" xfId="0" applyNumberFormat="1" applyFont="1" applyBorder="1" applyAlignment="1">
      <alignment horizontal="center" vertical="center"/>
    </xf>
    <xf numFmtId="179" fontId="64" fillId="0" borderId="96" xfId="0" applyNumberFormat="1" applyFont="1" applyBorder="1" applyAlignment="1">
      <alignment horizontal="center" vertical="center"/>
    </xf>
    <xf numFmtId="179" fontId="64" fillId="0" borderId="97" xfId="0" applyNumberFormat="1" applyFont="1" applyBorder="1" applyAlignment="1">
      <alignment horizontal="center" vertical="center"/>
    </xf>
    <xf numFmtId="179" fontId="64" fillId="0" borderId="138" xfId="0" applyNumberFormat="1" applyFont="1" applyBorder="1" applyAlignment="1">
      <alignment horizontal="center" vertical="center"/>
    </xf>
    <xf numFmtId="179" fontId="64" fillId="0" borderId="130" xfId="0" applyNumberFormat="1" applyFont="1" applyBorder="1" applyAlignment="1">
      <alignment horizontal="center" vertical="center"/>
    </xf>
    <xf numFmtId="179" fontId="64" fillId="0" borderId="0" xfId="0" applyNumberFormat="1" applyFont="1" applyAlignment="1">
      <alignment horizontal="center" vertical="center"/>
    </xf>
    <xf numFmtId="179" fontId="64" fillId="0" borderId="85" xfId="0" applyNumberFormat="1" applyFont="1" applyBorder="1" applyAlignment="1">
      <alignment horizontal="center" vertical="center"/>
    </xf>
    <xf numFmtId="179" fontId="64" fillId="0" borderId="98" xfId="0" applyNumberFormat="1" applyFont="1" applyBorder="1" applyAlignment="1">
      <alignment horizontal="center" vertical="center"/>
    </xf>
    <xf numFmtId="179" fontId="64" fillId="0" borderId="156" xfId="0" applyNumberFormat="1" applyFont="1" applyBorder="1" applyAlignment="1">
      <alignment horizontal="center" vertical="center"/>
    </xf>
    <xf numFmtId="179" fontId="64" fillId="0" borderId="96" xfId="0" applyNumberFormat="1" applyFont="1" applyBorder="1" applyAlignment="1">
      <alignment horizontal="center" vertical="center" wrapText="1"/>
    </xf>
    <xf numFmtId="179" fontId="64" fillId="0" borderId="97" xfId="0" applyNumberFormat="1" applyFont="1" applyBorder="1" applyAlignment="1">
      <alignment horizontal="center" vertical="center" wrapText="1"/>
    </xf>
    <xf numFmtId="179" fontId="64" fillId="0" borderId="98" xfId="0" applyNumberFormat="1" applyFont="1" applyBorder="1" applyAlignment="1">
      <alignment horizontal="center" vertical="center" wrapText="1"/>
    </xf>
    <xf numFmtId="179" fontId="73" fillId="39" borderId="92" xfId="0" applyNumberFormat="1" applyFont="1" applyFill="1" applyBorder="1" applyAlignment="1">
      <alignment horizontal="center" vertical="center"/>
    </xf>
    <xf numFmtId="179" fontId="73" fillId="39" borderId="84" xfId="0" applyNumberFormat="1" applyFont="1" applyFill="1" applyBorder="1" applyAlignment="1">
      <alignment horizontal="center" vertical="center"/>
    </xf>
    <xf numFmtId="179" fontId="73" fillId="39" borderId="82" xfId="0" applyNumberFormat="1" applyFont="1" applyFill="1" applyBorder="1" applyAlignment="1">
      <alignment horizontal="center" vertical="center"/>
    </xf>
    <xf numFmtId="0" fontId="72" fillId="39" borderId="93" xfId="0" applyFont="1" applyFill="1" applyBorder="1" applyAlignment="1">
      <alignment horizontal="center" vertical="top" wrapText="1"/>
    </xf>
    <xf numFmtId="0" fontId="72" fillId="39" borderId="94" xfId="0" applyFont="1" applyFill="1" applyBorder="1" applyAlignment="1">
      <alignment horizontal="center" vertical="top" wrapText="1"/>
    </xf>
    <xf numFmtId="0" fontId="72" fillId="39" borderId="95" xfId="0" applyFont="1" applyFill="1" applyBorder="1" applyAlignment="1">
      <alignment horizontal="center" vertical="top" wrapText="1"/>
    </xf>
    <xf numFmtId="0" fontId="85" fillId="0" borderId="172" xfId="0" applyFont="1" applyBorder="1" applyAlignment="1">
      <alignment horizontal="center" vertical="center" wrapText="1"/>
    </xf>
    <xf numFmtId="0" fontId="85" fillId="0" borderId="0" xfId="0" applyFont="1" applyAlignment="1">
      <alignment horizontal="center" vertical="center" wrapText="1"/>
    </xf>
    <xf numFmtId="0" fontId="85" fillId="0" borderId="116" xfId="0" applyFont="1" applyBorder="1" applyAlignment="1">
      <alignment horizontal="center" vertical="center" wrapText="1"/>
    </xf>
    <xf numFmtId="0" fontId="69" fillId="41" borderId="122" xfId="0" applyFont="1" applyFill="1" applyBorder="1" applyAlignment="1">
      <alignment horizontal="center" vertical="center"/>
    </xf>
    <xf numFmtId="0" fontId="69" fillId="41" borderId="118" xfId="0" applyFont="1" applyFill="1" applyBorder="1" applyAlignment="1">
      <alignment horizontal="center" vertical="center"/>
    </xf>
    <xf numFmtId="179" fontId="64" fillId="41" borderId="113" xfId="0" applyNumberFormat="1" applyFont="1" applyFill="1" applyBorder="1" applyAlignment="1">
      <alignment horizontal="center" vertical="center" wrapText="1"/>
    </xf>
    <xf numFmtId="179" fontId="64" fillId="41" borderId="114" xfId="0" applyNumberFormat="1" applyFont="1" applyFill="1" applyBorder="1" applyAlignment="1">
      <alignment horizontal="center" vertical="center" wrapText="1"/>
    </xf>
    <xf numFmtId="179" fontId="64" fillId="0" borderId="150" xfId="0" applyNumberFormat="1" applyFont="1" applyBorder="1" applyAlignment="1">
      <alignment horizontal="center" vertical="center"/>
    </xf>
    <xf numFmtId="179" fontId="64" fillId="0" borderId="13" xfId="0" applyNumberFormat="1" applyFont="1" applyBorder="1" applyAlignment="1">
      <alignment horizontal="center" vertical="center"/>
    </xf>
    <xf numFmtId="179" fontId="64" fillId="0" borderId="107" xfId="0" applyNumberFormat="1" applyFont="1" applyBorder="1" applyAlignment="1">
      <alignment horizontal="center" vertical="center"/>
    </xf>
    <xf numFmtId="179" fontId="64" fillId="0" borderId="0" xfId="0" applyNumberFormat="1" applyFont="1" applyAlignment="1">
      <alignment horizontal="center" vertical="center" wrapText="1"/>
    </xf>
    <xf numFmtId="179" fontId="64" fillId="0" borderId="131" xfId="0" applyNumberFormat="1" applyFont="1" applyBorder="1" applyAlignment="1">
      <alignment horizontal="center" vertical="center" wrapText="1"/>
    </xf>
    <xf numFmtId="0" fontId="69" fillId="40" borderId="111" xfId="0" applyFont="1" applyFill="1" applyBorder="1" applyAlignment="1">
      <alignment horizontal="center" vertical="center"/>
    </xf>
    <xf numFmtId="0" fontId="69" fillId="40" borderId="0" xfId="0" applyFont="1" applyFill="1" applyAlignment="1">
      <alignment horizontal="center" vertical="center"/>
    </xf>
    <xf numFmtId="179" fontId="64" fillId="0" borderId="153" xfId="0" applyNumberFormat="1" applyFont="1" applyBorder="1" applyAlignment="1">
      <alignment horizontal="center" vertical="center"/>
    </xf>
    <xf numFmtId="179" fontId="64" fillId="0" borderId="154" xfId="0" applyNumberFormat="1" applyFont="1" applyBorder="1" applyAlignment="1">
      <alignment horizontal="center" vertical="center"/>
    </xf>
    <xf numFmtId="179" fontId="64" fillId="0" borderId="155" xfId="0" applyNumberFormat="1" applyFont="1" applyBorder="1" applyAlignment="1">
      <alignment horizontal="center" vertical="center"/>
    </xf>
    <xf numFmtId="179" fontId="64" fillId="0" borderId="131" xfId="0" applyNumberFormat="1" applyFont="1" applyBorder="1" applyAlignment="1">
      <alignment horizontal="center" vertical="center"/>
    </xf>
    <xf numFmtId="179" fontId="64" fillId="0" borderId="147" xfId="0" applyNumberFormat="1" applyFont="1" applyBorder="1" applyAlignment="1">
      <alignment horizontal="center" vertical="center"/>
    </xf>
    <xf numFmtId="179" fontId="64" fillId="0" borderId="143" xfId="0" applyNumberFormat="1" applyFont="1" applyBorder="1" applyAlignment="1">
      <alignment horizontal="center" vertical="center"/>
    </xf>
    <xf numFmtId="179" fontId="64" fillId="0" borderId="148" xfId="0" applyNumberFormat="1" applyFont="1" applyBorder="1" applyAlignment="1">
      <alignment horizontal="center" vertical="center"/>
    </xf>
    <xf numFmtId="0" fontId="28" fillId="35" borderId="11" xfId="0" applyFont="1" applyFill="1" applyBorder="1" applyAlignment="1" applyProtection="1">
      <alignment horizontal="right" vertical="center"/>
      <protection locked="0"/>
    </xf>
    <xf numFmtId="0" fontId="28" fillId="35" borderId="67" xfId="0" applyFont="1" applyFill="1" applyBorder="1" applyAlignment="1" applyProtection="1">
      <alignment horizontal="right" vertical="center"/>
      <protection locked="0"/>
    </xf>
    <xf numFmtId="0" fontId="28" fillId="35" borderId="10" xfId="0" applyFont="1" applyFill="1" applyBorder="1" applyAlignment="1" applyProtection="1">
      <alignment horizontal="right" vertical="center"/>
      <protection locked="0"/>
    </xf>
    <xf numFmtId="0" fontId="27" fillId="33" borderId="0" xfId="0" applyFont="1" applyFill="1" applyAlignment="1">
      <alignment horizontal="right" vertical="center" wrapText="1"/>
    </xf>
    <xf numFmtId="0" fontId="32" fillId="33" borderId="48" xfId="0" applyFont="1" applyFill="1" applyBorder="1" applyAlignment="1">
      <alignment horizontal="left" vertical="center"/>
    </xf>
    <xf numFmtId="0" fontId="32" fillId="33" borderId="49" xfId="0" applyFont="1" applyFill="1" applyBorder="1" applyAlignment="1">
      <alignment horizontal="left" vertical="center"/>
    </xf>
    <xf numFmtId="14" fontId="19" fillId="33" borderId="0" xfId="0" applyNumberFormat="1" applyFont="1" applyFill="1" applyAlignment="1">
      <alignment horizontal="right" vertical="center"/>
    </xf>
    <xf numFmtId="9" fontId="26" fillId="35" borderId="11" xfId="0" applyNumberFormat="1" applyFont="1" applyFill="1" applyBorder="1" applyAlignment="1" applyProtection="1">
      <alignment horizontal="center" vertical="center"/>
      <protection locked="0"/>
    </xf>
    <xf numFmtId="9" fontId="26" fillId="35" borderId="10" xfId="0" applyNumberFormat="1" applyFont="1" applyFill="1" applyBorder="1" applyAlignment="1" applyProtection="1">
      <alignment horizontal="center" vertical="center"/>
      <protection locked="0"/>
    </xf>
    <xf numFmtId="0" fontId="24" fillId="33" borderId="38" xfId="0" applyFont="1" applyFill="1" applyBorder="1" applyAlignment="1">
      <alignment horizontal="center" vertical="center"/>
    </xf>
    <xf numFmtId="0" fontId="24" fillId="33" borderId="39" xfId="0" applyFont="1" applyFill="1" applyBorder="1" applyAlignment="1">
      <alignment horizontal="center" vertical="center"/>
    </xf>
    <xf numFmtId="0" fontId="24" fillId="33" borderId="40" xfId="0" applyFont="1" applyFill="1" applyBorder="1" applyAlignment="1">
      <alignment horizontal="center" vertical="center"/>
    </xf>
    <xf numFmtId="0" fontId="38" fillId="33" borderId="66" xfId="0" applyFont="1" applyFill="1" applyBorder="1" applyAlignment="1">
      <alignment horizontal="left" vertical="center" wrapText="1"/>
    </xf>
    <xf numFmtId="0" fontId="43" fillId="0" borderId="66" xfId="0" applyFont="1" applyBorder="1" applyAlignment="1">
      <alignment horizontal="right" vertical="center" wrapText="1"/>
    </xf>
    <xf numFmtId="0" fontId="49" fillId="33" borderId="73" xfId="0" applyFont="1" applyFill="1" applyBorder="1" applyAlignment="1">
      <alignment horizontal="right" vertical="center"/>
    </xf>
    <xf numFmtId="0" fontId="48" fillId="33" borderId="0" xfId="0" applyFont="1" applyFill="1" applyAlignment="1">
      <alignment horizontal="right" vertical="center"/>
    </xf>
    <xf numFmtId="0" fontId="46" fillId="0" borderId="0" xfId="0" applyFont="1" applyAlignment="1">
      <alignment horizontal="left" vertical="center" wrapText="1"/>
    </xf>
    <xf numFmtId="0" fontId="25" fillId="35" borderId="11" xfId="0" applyFont="1" applyFill="1" applyBorder="1" applyAlignment="1">
      <alignment horizontal="right" vertical="center"/>
    </xf>
    <xf numFmtId="0" fontId="25" fillId="35" borderId="67" xfId="0" applyFont="1" applyFill="1" applyBorder="1" applyAlignment="1">
      <alignment horizontal="right" vertical="center"/>
    </xf>
    <xf numFmtId="0" fontId="25" fillId="35" borderId="10" xfId="0" applyFont="1" applyFill="1" applyBorder="1" applyAlignment="1">
      <alignment horizontal="right" vertical="center"/>
    </xf>
    <xf numFmtId="9" fontId="33" fillId="35" borderId="11" xfId="0" applyNumberFormat="1" applyFont="1" applyFill="1" applyBorder="1" applyAlignment="1" applyProtection="1">
      <alignment horizontal="center" vertical="center"/>
      <protection locked="0"/>
    </xf>
    <xf numFmtId="9" fontId="33" fillId="35" borderId="10" xfId="0" applyNumberFormat="1" applyFont="1" applyFill="1" applyBorder="1" applyAlignment="1" applyProtection="1">
      <alignment horizontal="center" vertical="center"/>
      <protection locked="0"/>
    </xf>
    <xf numFmtId="0" fontId="61" fillId="38" borderId="70" xfId="0" applyFont="1" applyFill="1" applyBorder="1" applyAlignment="1" applyProtection="1">
      <alignment horizontal="left" vertical="center" shrinkToFit="1"/>
      <protection hidden="1"/>
    </xf>
    <xf numFmtId="0" fontId="61" fillId="38" borderId="74" xfId="0" applyFont="1" applyFill="1" applyBorder="1" applyAlignment="1" applyProtection="1">
      <alignment horizontal="left" vertical="center" shrinkToFit="1"/>
      <protection hidden="1"/>
    </xf>
    <xf numFmtId="0" fontId="60" fillId="0" borderId="25" xfId="0" applyFont="1" applyBorder="1" applyAlignment="1" applyProtection="1">
      <alignment horizontal="center" vertical="center" shrinkToFit="1"/>
      <protection hidden="1"/>
    </xf>
    <xf numFmtId="0" fontId="60" fillId="0" borderId="76" xfId="0" applyFont="1" applyBorder="1" applyAlignment="1" applyProtection="1">
      <alignment horizontal="center" vertical="center" shrinkToFit="1"/>
      <protection hidden="1"/>
    </xf>
    <xf numFmtId="0" fontId="77" fillId="38" borderId="70" xfId="0" applyFont="1" applyFill="1" applyBorder="1" applyAlignment="1" applyProtection="1">
      <alignment horizontal="left" vertical="center" shrinkToFit="1"/>
      <protection hidden="1"/>
    </xf>
    <xf numFmtId="0" fontId="77" fillId="38" borderId="74" xfId="0" applyFont="1" applyFill="1" applyBorder="1" applyAlignment="1" applyProtection="1">
      <alignment horizontal="left" vertical="center" shrinkToFit="1"/>
      <protection hidden="1"/>
    </xf>
    <xf numFmtId="0" fontId="78" fillId="38" borderId="70" xfId="0" applyFont="1" applyFill="1" applyBorder="1" applyAlignment="1" applyProtection="1">
      <alignment horizontal="left" vertical="center" shrinkToFit="1"/>
      <protection hidden="1"/>
    </xf>
    <xf numFmtId="0" fontId="78" fillId="38" borderId="74" xfId="0" applyFont="1" applyFill="1" applyBorder="1" applyAlignment="1" applyProtection="1">
      <alignment horizontal="left" vertical="center" shrinkToFit="1"/>
      <protection hidden="1"/>
    </xf>
  </cellXfs>
  <cellStyles count="7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63" xr:uid="{FAFB742A-0274-4A7C-B6DC-51DE4EBAFD98}"/>
    <cellStyle name="入力" xfId="9" builtinId="20" customBuiltin="1"/>
    <cellStyle name="標準" xfId="0" builtinId="0"/>
    <cellStyle name="標準 11" xfId="52" xr:uid="{03692B90-EC94-432C-A3FA-C86531335382}"/>
    <cellStyle name="標準 12" xfId="53" xr:uid="{61BAD613-57CE-487A-B9B4-0852D8B55B44}"/>
    <cellStyle name="標準 13" xfId="54" xr:uid="{542496B3-0F11-4B7F-BBC3-BF71D57931D4}"/>
    <cellStyle name="標準 14" xfId="55" xr:uid="{22A4C45D-7042-4924-9D00-B571938A2105}"/>
    <cellStyle name="標準 15" xfId="48" xr:uid="{A46C73F2-C6AD-4119-B5E6-6755561BEDC1}"/>
    <cellStyle name="標準 16" xfId="49" xr:uid="{3CD29772-B2B0-43CD-8E1B-D657523AE487}"/>
    <cellStyle name="標準 19" xfId="56" xr:uid="{28CD936F-8D2A-4A4B-9363-EF403D00903E}"/>
    <cellStyle name="標準 2" xfId="64" xr:uid="{AF024103-8938-4EFD-B61C-E4556E64255A}"/>
    <cellStyle name="標準 20" xfId="47" xr:uid="{94CA4A40-438F-41CB-A6C0-6944DC20CB39}"/>
    <cellStyle name="標準 21" xfId="50" xr:uid="{10A3A035-A4C0-4215-82CE-3CEFFA4BEDCF}"/>
    <cellStyle name="標準 22" xfId="51" xr:uid="{65EA15F8-A2E9-4AEE-B8BF-78CCC8B0CC6C}"/>
    <cellStyle name="標準 23" xfId="46" xr:uid="{D4FE0481-8E87-454E-B3A9-3392E9A3C148}"/>
    <cellStyle name="標準 25" xfId="45" xr:uid="{07796150-24FB-452F-BD36-4B547CDF5AE4}"/>
    <cellStyle name="標準 27" xfId="44" xr:uid="{5913BE83-5ECA-4276-95A1-88AB3BA7255B}"/>
    <cellStyle name="標準 28" xfId="65" xr:uid="{DE716AD7-9F97-4177-8F30-CF27C3D6AA31}"/>
    <cellStyle name="標準 29" xfId="66" xr:uid="{54B59AC8-4BE0-401B-B9BA-AB3838C60A36}"/>
    <cellStyle name="標準 37" xfId="70" xr:uid="{8352B0E7-652D-46DF-BAE7-C620739A35FD}"/>
    <cellStyle name="標準 38" xfId="67" xr:uid="{4DD97E38-6DFA-47A4-9A2C-DBAE93A0821A}"/>
    <cellStyle name="標準 39" xfId="73" xr:uid="{8A4AD9B0-AB2C-47E9-9B8A-7A888804649A}"/>
    <cellStyle name="標準 4" xfId="57" xr:uid="{FA6C481D-E137-4C8F-A8AD-93DC707753A8}"/>
    <cellStyle name="標準 41" xfId="71" xr:uid="{6822ACDF-8002-4755-9627-2B7C57A473FD}"/>
    <cellStyle name="標準 42" xfId="72" xr:uid="{A040FFA9-589D-4051-B159-C2D72FDCCB3B}"/>
    <cellStyle name="標準 43" xfId="68" xr:uid="{A087E422-3105-4002-A03E-5C55DEE3F1F4}"/>
    <cellStyle name="標準 44" xfId="69" xr:uid="{9E909023-B093-425D-BC01-B33B4B6A6705}"/>
    <cellStyle name="標準 5" xfId="58" xr:uid="{AC599171-B474-4C86-87AD-117C8B095271}"/>
    <cellStyle name="標準 6" xfId="59" xr:uid="{2C84A1FF-9568-4522-B334-9B4FF01149DD}"/>
    <cellStyle name="標準 7" xfId="60" xr:uid="{28C7C87F-2ACF-4243-B3F7-7393D14B5CD4}"/>
    <cellStyle name="標準 8" xfId="61" xr:uid="{EBFB9B35-5D4B-4623-86F3-035E4065B932}"/>
    <cellStyle name="標準 9" xfId="62" xr:uid="{53444A8A-495D-4362-B301-682720E2A68E}"/>
    <cellStyle name="良い" xfId="6" builtinId="26" customBuiltin="1"/>
  </cellStyles>
  <dxfs count="0"/>
  <tableStyles count="0" defaultTableStyle="TableStyleMedium2" defaultPivotStyle="PivotStyleLight16"/>
  <colors>
    <mruColors>
      <color rgb="FFFF6699"/>
      <color rgb="FFFF9999"/>
      <color rgb="FF9966FF"/>
      <color rgb="FF99FF99"/>
      <color rgb="FFFF00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146026</xdr:colOff>
      <xdr:row>1</xdr:row>
      <xdr:rowOff>21775</xdr:rowOff>
    </xdr:from>
    <xdr:to>
      <xdr:col>9</xdr:col>
      <xdr:colOff>0</xdr:colOff>
      <xdr:row>1</xdr:row>
      <xdr:rowOff>357572</xdr:rowOff>
    </xdr:to>
    <xdr:pic>
      <xdr:nvPicPr>
        <xdr:cNvPr id="2" name="図 1" descr="山田繊維">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7576" y="231325"/>
          <a:ext cx="2344294" cy="335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146026</xdr:colOff>
      <xdr:row>1</xdr:row>
      <xdr:rowOff>21775</xdr:rowOff>
    </xdr:from>
    <xdr:to>
      <xdr:col>9</xdr:col>
      <xdr:colOff>0</xdr:colOff>
      <xdr:row>1</xdr:row>
      <xdr:rowOff>357572</xdr:rowOff>
    </xdr:to>
    <xdr:pic>
      <xdr:nvPicPr>
        <xdr:cNvPr id="2" name="図 1" descr="山田繊維">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7576" y="231325"/>
          <a:ext cx="2336824" cy="335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155866</xdr:colOff>
      <xdr:row>10</xdr:row>
      <xdr:rowOff>238126</xdr:rowOff>
    </xdr:from>
    <xdr:to>
      <xdr:col>1</xdr:col>
      <xdr:colOff>1108366</xdr:colOff>
      <xdr:row>12</xdr:row>
      <xdr:rowOff>79376</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616241" y="3397251"/>
          <a:ext cx="952500" cy="539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207818</xdr:colOff>
      <xdr:row>15</xdr:row>
      <xdr:rowOff>17318</xdr:rowOff>
    </xdr:from>
    <xdr:to>
      <xdr:col>1</xdr:col>
      <xdr:colOff>1091046</xdr:colOff>
      <xdr:row>16</xdr:row>
      <xdr:rowOff>69272</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522143" y="4836968"/>
          <a:ext cx="883228" cy="49010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917862</xdr:colOff>
      <xdr:row>25</xdr:row>
      <xdr:rowOff>17319</xdr:rowOff>
    </xdr:from>
    <xdr:to>
      <xdr:col>9</xdr:col>
      <xdr:colOff>277089</xdr:colOff>
      <xdr:row>26</xdr:row>
      <xdr:rowOff>363683</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13456226" y="9421092"/>
          <a:ext cx="277090" cy="7793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ymds.co.jp/produc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2"/>
  <sheetViews>
    <sheetView zoomScale="70" zoomScaleNormal="70" workbookViewId="0">
      <selection activeCell="C31" sqref="C31"/>
    </sheetView>
  </sheetViews>
  <sheetFormatPr defaultRowHeight="19.5" x14ac:dyDescent="0.15"/>
  <cols>
    <col min="1" max="1" width="25.125" style="156" bestFit="1" customWidth="1"/>
    <col min="2" max="2" width="17.125" style="157" bestFit="1" customWidth="1"/>
    <col min="3" max="3" width="62.25" style="146" customWidth="1"/>
    <col min="4" max="4" width="65" style="146" customWidth="1"/>
    <col min="5" max="5" width="10.875" style="412" customWidth="1"/>
    <col min="6" max="6" width="9" style="227" hidden="1" customWidth="1"/>
    <col min="7" max="7" width="9" style="146" hidden="1" customWidth="1"/>
    <col min="8" max="8" width="13" style="226" bestFit="1" customWidth="1"/>
    <col min="9" max="9" width="11" style="226" bestFit="1" customWidth="1"/>
    <col min="10" max="10" width="4" style="146" bestFit="1" customWidth="1"/>
    <col min="11" max="16384" width="9" style="146"/>
  </cols>
  <sheetData>
    <row r="1" spans="1:10" ht="30" customHeight="1" x14ac:dyDescent="0.15">
      <c r="A1" s="165" t="s">
        <v>703</v>
      </c>
      <c r="B1" s="165" t="s">
        <v>12</v>
      </c>
      <c r="C1" s="165" t="s">
        <v>0</v>
      </c>
      <c r="D1" s="165" t="s">
        <v>1</v>
      </c>
      <c r="E1" s="474" t="s">
        <v>533</v>
      </c>
      <c r="F1" s="475" t="s">
        <v>99</v>
      </c>
      <c r="G1" s="476" t="s">
        <v>100</v>
      </c>
      <c r="H1" s="522" t="s">
        <v>553</v>
      </c>
      <c r="I1" s="522"/>
      <c r="J1" s="510" t="s">
        <v>656</v>
      </c>
    </row>
    <row r="2" spans="1:10" ht="24" customHeight="1" x14ac:dyDescent="0.15">
      <c r="A2" s="557">
        <v>6</v>
      </c>
      <c r="B2" s="318" t="s">
        <v>829</v>
      </c>
      <c r="C2" s="318" t="s">
        <v>1144</v>
      </c>
      <c r="D2" s="293" t="s">
        <v>833</v>
      </c>
      <c r="E2" s="380">
        <v>6500</v>
      </c>
      <c r="F2" s="269">
        <f>E2*こちらの注文書シートをご利用ください!$H$9</f>
        <v>0</v>
      </c>
      <c r="G2" s="293"/>
      <c r="H2" s="335">
        <v>4515543</v>
      </c>
      <c r="I2" s="419">
        <v>115235</v>
      </c>
      <c r="J2" s="511"/>
    </row>
    <row r="3" spans="1:10" ht="24" customHeight="1" x14ac:dyDescent="0.15">
      <c r="A3" s="558"/>
      <c r="B3" s="328" t="s">
        <v>1139</v>
      </c>
      <c r="C3" s="379" t="s">
        <v>1145</v>
      </c>
      <c r="D3" s="293" t="s">
        <v>833</v>
      </c>
      <c r="E3" s="381">
        <v>6800</v>
      </c>
      <c r="F3" s="322">
        <v>0</v>
      </c>
      <c r="G3" s="292"/>
      <c r="H3" s="335">
        <v>4515543</v>
      </c>
      <c r="I3" s="420">
        <v>115525</v>
      </c>
      <c r="J3" s="511"/>
    </row>
    <row r="4" spans="1:10" ht="24" customHeight="1" x14ac:dyDescent="0.15">
      <c r="A4" s="558"/>
      <c r="B4" s="328" t="s">
        <v>1140</v>
      </c>
      <c r="C4" s="379" t="s">
        <v>1146</v>
      </c>
      <c r="D4" s="284" t="s">
        <v>682</v>
      </c>
      <c r="E4" s="381">
        <v>6800</v>
      </c>
      <c r="F4" s="322">
        <v>0</v>
      </c>
      <c r="G4" s="292"/>
      <c r="H4" s="335">
        <v>4515543</v>
      </c>
      <c r="I4" s="420">
        <v>115532</v>
      </c>
      <c r="J4" s="511"/>
    </row>
    <row r="5" spans="1:10" ht="24" x14ac:dyDescent="0.15">
      <c r="A5" s="558"/>
      <c r="B5" s="166" t="s">
        <v>554</v>
      </c>
      <c r="C5" s="167" t="s">
        <v>555</v>
      </c>
      <c r="D5" s="168" t="s">
        <v>556</v>
      </c>
      <c r="E5" s="408">
        <v>6500</v>
      </c>
      <c r="F5" s="150">
        <f>E5*こちらの注文書シートをご利用ください!$H$9</f>
        <v>0</v>
      </c>
      <c r="G5" s="168"/>
      <c r="H5" s="169">
        <v>4515543</v>
      </c>
      <c r="I5" s="421">
        <v>115167</v>
      </c>
      <c r="J5" s="511"/>
    </row>
    <row r="6" spans="1:10" ht="24.75" thickBot="1" x14ac:dyDescent="0.2">
      <c r="A6" s="559"/>
      <c r="B6" s="385" t="s">
        <v>557</v>
      </c>
      <c r="C6" s="386" t="s">
        <v>555</v>
      </c>
      <c r="D6" s="296" t="s">
        <v>558</v>
      </c>
      <c r="E6" s="409">
        <v>6500</v>
      </c>
      <c r="F6" s="297">
        <f>E6*こちらの注文書シートをご利用ください!$H$9</f>
        <v>0</v>
      </c>
      <c r="G6" s="296"/>
      <c r="H6" s="387">
        <v>4515543</v>
      </c>
      <c r="I6" s="422">
        <v>115174</v>
      </c>
      <c r="J6" s="511"/>
    </row>
    <row r="7" spans="1:10" ht="24.75" thickTop="1" x14ac:dyDescent="0.15">
      <c r="A7" s="529">
        <v>7</v>
      </c>
      <c r="B7" s="382" t="s">
        <v>574</v>
      </c>
      <c r="C7" s="383" t="s">
        <v>572</v>
      </c>
      <c r="D7" s="245" t="s">
        <v>417</v>
      </c>
      <c r="E7" s="410">
        <v>4500</v>
      </c>
      <c r="F7" s="150">
        <f>E7*こちらの注文書シートをご利用ください!$H$9</f>
        <v>0</v>
      </c>
      <c r="G7" s="245"/>
      <c r="H7" s="384">
        <v>4515543</v>
      </c>
      <c r="I7" s="423">
        <v>114788</v>
      </c>
      <c r="J7" s="511"/>
    </row>
    <row r="8" spans="1:10" ht="24" x14ac:dyDescent="0.15">
      <c r="A8" s="530"/>
      <c r="B8" s="178" t="s">
        <v>575</v>
      </c>
      <c r="C8" s="179" t="s">
        <v>572</v>
      </c>
      <c r="D8" s="168" t="s">
        <v>576</v>
      </c>
      <c r="E8" s="402">
        <v>4500</v>
      </c>
      <c r="F8" s="158">
        <f>E8*こちらの注文書シートをご利用ください!$H$9</f>
        <v>0</v>
      </c>
      <c r="G8" s="168"/>
      <c r="H8" s="355">
        <v>4515543</v>
      </c>
      <c r="I8" s="424">
        <v>115266</v>
      </c>
      <c r="J8" s="511"/>
    </row>
    <row r="9" spans="1:10" ht="24" x14ac:dyDescent="0.15">
      <c r="A9" s="530"/>
      <c r="B9" s="178" t="s">
        <v>552</v>
      </c>
      <c r="C9" s="179" t="s">
        <v>572</v>
      </c>
      <c r="D9" s="168" t="s">
        <v>411</v>
      </c>
      <c r="E9" s="402">
        <v>4500</v>
      </c>
      <c r="F9" s="158">
        <f>E9*こちらの注文書シートをご利用ください!$H$9</f>
        <v>0</v>
      </c>
      <c r="G9" s="168"/>
      <c r="H9" s="356">
        <v>4515543</v>
      </c>
      <c r="I9" s="425">
        <v>114795</v>
      </c>
      <c r="J9" s="511"/>
    </row>
    <row r="10" spans="1:10" ht="24" x14ac:dyDescent="0.15">
      <c r="A10" s="530"/>
      <c r="B10" s="178" t="s">
        <v>414</v>
      </c>
      <c r="C10" s="179" t="s">
        <v>572</v>
      </c>
      <c r="D10" s="168" t="s">
        <v>415</v>
      </c>
      <c r="E10" s="402">
        <v>4500</v>
      </c>
      <c r="F10" s="158">
        <f>E10*こちらの注文書シートをご利用ください!$H$9</f>
        <v>0</v>
      </c>
      <c r="G10" s="168"/>
      <c r="H10" s="356">
        <v>4515543</v>
      </c>
      <c r="I10" s="425">
        <v>114757</v>
      </c>
      <c r="J10" s="511"/>
    </row>
    <row r="11" spans="1:10" ht="24" x14ac:dyDescent="0.15">
      <c r="A11" s="530"/>
      <c r="B11" s="178" t="s">
        <v>412</v>
      </c>
      <c r="C11" s="179" t="s">
        <v>572</v>
      </c>
      <c r="D11" s="168" t="s">
        <v>413</v>
      </c>
      <c r="E11" s="402">
        <v>4500</v>
      </c>
      <c r="F11" s="158">
        <f>E11*こちらの注文書シートをご利用ください!$H$9</f>
        <v>0</v>
      </c>
      <c r="G11" s="168"/>
      <c r="H11" s="356">
        <v>4515543</v>
      </c>
      <c r="I11" s="425">
        <v>114764</v>
      </c>
      <c r="J11" s="511"/>
    </row>
    <row r="12" spans="1:10" ht="24" x14ac:dyDescent="0.15">
      <c r="A12" s="530"/>
      <c r="B12" s="178" t="s">
        <v>418</v>
      </c>
      <c r="C12" s="179" t="s">
        <v>572</v>
      </c>
      <c r="D12" s="168" t="s">
        <v>419</v>
      </c>
      <c r="E12" s="402">
        <v>4500</v>
      </c>
      <c r="F12" s="158">
        <f>E12*こちらの注文書シートをご利用ください!$H$9</f>
        <v>0</v>
      </c>
      <c r="G12" s="168"/>
      <c r="H12" s="356">
        <v>4515543</v>
      </c>
      <c r="I12" s="425">
        <v>114696</v>
      </c>
      <c r="J12" s="511"/>
    </row>
    <row r="13" spans="1:10" ht="24" x14ac:dyDescent="0.15">
      <c r="A13" s="530"/>
      <c r="B13" s="178" t="s">
        <v>420</v>
      </c>
      <c r="C13" s="179" t="s">
        <v>572</v>
      </c>
      <c r="D13" s="168" t="s">
        <v>421</v>
      </c>
      <c r="E13" s="402">
        <v>4500</v>
      </c>
      <c r="F13" s="158">
        <f>E13*こちらの注文書シートをご利用ください!$H$9</f>
        <v>0</v>
      </c>
      <c r="G13" s="168"/>
      <c r="H13" s="356">
        <v>4515543</v>
      </c>
      <c r="I13" s="425">
        <v>114702</v>
      </c>
      <c r="J13" s="511"/>
    </row>
    <row r="14" spans="1:10" ht="24" x14ac:dyDescent="0.15">
      <c r="A14" s="530"/>
      <c r="B14" s="178" t="s">
        <v>577</v>
      </c>
      <c r="C14" s="180" t="s">
        <v>572</v>
      </c>
      <c r="D14" s="168" t="s">
        <v>416</v>
      </c>
      <c r="E14" s="402">
        <v>4500</v>
      </c>
      <c r="F14" s="158">
        <f>E14*こちらの注文書シートをご利用ください!$H$9</f>
        <v>0</v>
      </c>
      <c r="G14" s="168"/>
      <c r="H14" s="356">
        <v>4515543</v>
      </c>
      <c r="I14" s="425">
        <v>114665</v>
      </c>
      <c r="J14" s="511"/>
    </row>
    <row r="15" spans="1:10" ht="24" x14ac:dyDescent="0.15">
      <c r="A15" s="530"/>
      <c r="B15" s="178" t="s">
        <v>425</v>
      </c>
      <c r="C15" s="180" t="s">
        <v>572</v>
      </c>
      <c r="D15" s="168" t="s">
        <v>426</v>
      </c>
      <c r="E15" s="402">
        <v>4500</v>
      </c>
      <c r="F15" s="158">
        <f>E15*こちらの注文書シートをご利用ください!$H$9</f>
        <v>0</v>
      </c>
      <c r="G15" s="168"/>
      <c r="H15" s="356">
        <v>4515543</v>
      </c>
      <c r="I15" s="425">
        <v>114689</v>
      </c>
      <c r="J15" s="511"/>
    </row>
    <row r="16" spans="1:10" ht="24" x14ac:dyDescent="0.15">
      <c r="A16" s="530"/>
      <c r="B16" s="178" t="s">
        <v>422</v>
      </c>
      <c r="C16" s="180" t="s">
        <v>572</v>
      </c>
      <c r="D16" s="168" t="s">
        <v>423</v>
      </c>
      <c r="E16" s="402">
        <v>4500</v>
      </c>
      <c r="F16" s="158">
        <f>E16*こちらの注文書シートをご利用ください!$H$9</f>
        <v>0</v>
      </c>
      <c r="G16" s="168"/>
      <c r="H16" s="356">
        <v>4515543</v>
      </c>
      <c r="I16" s="425">
        <v>114719</v>
      </c>
      <c r="J16" s="511"/>
    </row>
    <row r="17" spans="1:10" ht="24.75" thickBot="1" x14ac:dyDescent="0.2">
      <c r="A17" s="530"/>
      <c r="B17" s="299" t="s">
        <v>427</v>
      </c>
      <c r="C17" s="182" t="s">
        <v>572</v>
      </c>
      <c r="D17" s="154" t="s">
        <v>428</v>
      </c>
      <c r="E17" s="407">
        <v>4500</v>
      </c>
      <c r="F17" s="228">
        <f>E17*こちらの注文書シートをご利用ください!$H$9</f>
        <v>0</v>
      </c>
      <c r="G17" s="154"/>
      <c r="H17" s="357">
        <v>4515543</v>
      </c>
      <c r="I17" s="426">
        <v>114740</v>
      </c>
      <c r="J17" s="511"/>
    </row>
    <row r="18" spans="1:10" ht="24.75" thickTop="1" x14ac:dyDescent="0.15">
      <c r="A18" s="530"/>
      <c r="B18" s="466" t="s">
        <v>685</v>
      </c>
      <c r="C18" s="379" t="s">
        <v>683</v>
      </c>
      <c r="D18" s="285" t="s">
        <v>417</v>
      </c>
      <c r="E18" s="336">
        <v>4800</v>
      </c>
      <c r="F18" s="158">
        <f>E18*こちらの注文書シートをご利用ください!$H$9</f>
        <v>0</v>
      </c>
      <c r="G18" s="287"/>
      <c r="H18" s="288">
        <v>4515543</v>
      </c>
      <c r="I18" s="427">
        <v>115396</v>
      </c>
      <c r="J18" s="511"/>
    </row>
    <row r="19" spans="1:10" ht="24" x14ac:dyDescent="0.15">
      <c r="A19" s="530"/>
      <c r="B19" s="391" t="s">
        <v>686</v>
      </c>
      <c r="C19" s="379" t="s">
        <v>684</v>
      </c>
      <c r="D19" s="285" t="s">
        <v>573</v>
      </c>
      <c r="E19" s="336">
        <v>4800</v>
      </c>
      <c r="F19" s="158">
        <f>E19*こちらの注文書シートをご利用ください!$H$9</f>
        <v>0</v>
      </c>
      <c r="G19" s="287"/>
      <c r="H19" s="288">
        <v>4515543</v>
      </c>
      <c r="I19" s="427">
        <v>115402</v>
      </c>
      <c r="J19" s="511"/>
    </row>
    <row r="20" spans="1:10" ht="24" x14ac:dyDescent="0.15">
      <c r="A20" s="530"/>
      <c r="B20" s="391" t="s">
        <v>687</v>
      </c>
      <c r="C20" s="379" t="s">
        <v>684</v>
      </c>
      <c r="D20" s="285" t="s">
        <v>698</v>
      </c>
      <c r="E20" s="336">
        <v>4800</v>
      </c>
      <c r="F20" s="158">
        <f>E20*こちらの注文書シートをご利用ください!$H$9</f>
        <v>0</v>
      </c>
      <c r="G20" s="287"/>
      <c r="H20" s="288">
        <v>4515543</v>
      </c>
      <c r="I20" s="427">
        <v>115419</v>
      </c>
      <c r="J20" s="511"/>
    </row>
    <row r="21" spans="1:10" ht="24" x14ac:dyDescent="0.15">
      <c r="A21" s="530"/>
      <c r="B21" s="391" t="s">
        <v>688</v>
      </c>
      <c r="C21" s="379" t="s">
        <v>684</v>
      </c>
      <c r="D21" s="285" t="s">
        <v>576</v>
      </c>
      <c r="E21" s="336">
        <v>4800</v>
      </c>
      <c r="F21" s="158">
        <f>E21*こちらの注文書シートをご利用ください!$H$9</f>
        <v>0</v>
      </c>
      <c r="G21" s="287"/>
      <c r="H21" s="288">
        <v>4515543</v>
      </c>
      <c r="I21" s="427">
        <v>115426</v>
      </c>
      <c r="J21" s="511"/>
    </row>
    <row r="22" spans="1:10" ht="24" x14ac:dyDescent="0.15">
      <c r="A22" s="530"/>
      <c r="B22" s="391" t="s">
        <v>689</v>
      </c>
      <c r="C22" s="379" t="s">
        <v>684</v>
      </c>
      <c r="D22" s="285" t="s">
        <v>415</v>
      </c>
      <c r="E22" s="336">
        <v>4800</v>
      </c>
      <c r="F22" s="158">
        <f>E22*こちらの注文書シートをご利用ください!$H$9</f>
        <v>0</v>
      </c>
      <c r="G22" s="287"/>
      <c r="H22" s="288">
        <v>4515543</v>
      </c>
      <c r="I22" s="427">
        <v>115372</v>
      </c>
      <c r="J22" s="511"/>
    </row>
    <row r="23" spans="1:10" ht="24" x14ac:dyDescent="0.15">
      <c r="A23" s="530"/>
      <c r="B23" s="391" t="s">
        <v>690</v>
      </c>
      <c r="C23" s="379" t="s">
        <v>684</v>
      </c>
      <c r="D23" s="285" t="s">
        <v>413</v>
      </c>
      <c r="E23" s="336">
        <v>4800</v>
      </c>
      <c r="F23" s="158">
        <f>E23*こちらの注文書シートをご利用ください!$H$9</f>
        <v>0</v>
      </c>
      <c r="G23" s="287"/>
      <c r="H23" s="288">
        <v>4515543</v>
      </c>
      <c r="I23" s="427">
        <v>115389</v>
      </c>
      <c r="J23" s="511"/>
    </row>
    <row r="24" spans="1:10" ht="24" x14ac:dyDescent="0.15">
      <c r="A24" s="530"/>
      <c r="B24" s="391" t="s">
        <v>691</v>
      </c>
      <c r="C24" s="379" t="s">
        <v>684</v>
      </c>
      <c r="D24" s="285" t="s">
        <v>419</v>
      </c>
      <c r="E24" s="336">
        <v>4800</v>
      </c>
      <c r="F24" s="158">
        <f>E24*こちらの注文書シートをご利用ください!$H$9</f>
        <v>0</v>
      </c>
      <c r="G24" s="287"/>
      <c r="H24" s="288">
        <v>4515543</v>
      </c>
      <c r="I24" s="427">
        <v>115327</v>
      </c>
      <c r="J24" s="511"/>
    </row>
    <row r="25" spans="1:10" ht="24" x14ac:dyDescent="0.15">
      <c r="A25" s="530"/>
      <c r="B25" s="467" t="s">
        <v>692</v>
      </c>
      <c r="C25" s="379" t="s">
        <v>684</v>
      </c>
      <c r="D25" s="286" t="s">
        <v>421</v>
      </c>
      <c r="E25" s="336">
        <v>4800</v>
      </c>
      <c r="F25" s="158">
        <f>E25*こちらの注文書シートをご利用ください!$H$9</f>
        <v>0</v>
      </c>
      <c r="G25" s="287"/>
      <c r="H25" s="288">
        <v>4515543</v>
      </c>
      <c r="I25" s="428">
        <v>115334</v>
      </c>
      <c r="J25" s="511"/>
    </row>
    <row r="26" spans="1:10" ht="24" x14ac:dyDescent="0.15">
      <c r="A26" s="530"/>
      <c r="B26" s="391" t="s">
        <v>693</v>
      </c>
      <c r="C26" s="379" t="s">
        <v>684</v>
      </c>
      <c r="D26" s="285" t="s">
        <v>416</v>
      </c>
      <c r="E26" s="336">
        <v>4800</v>
      </c>
      <c r="F26" s="158">
        <f>E26*こちらの注文書シートをご利用ください!$H$9</f>
        <v>0</v>
      </c>
      <c r="G26" s="287"/>
      <c r="H26" s="288">
        <v>4515543</v>
      </c>
      <c r="I26" s="427">
        <v>115303</v>
      </c>
      <c r="J26" s="511"/>
    </row>
    <row r="27" spans="1:10" ht="24" x14ac:dyDescent="0.15">
      <c r="A27" s="530"/>
      <c r="B27" s="467" t="s">
        <v>694</v>
      </c>
      <c r="C27" s="379" t="s">
        <v>683</v>
      </c>
      <c r="D27" s="286" t="s">
        <v>426</v>
      </c>
      <c r="E27" s="336">
        <v>4800</v>
      </c>
      <c r="F27" s="158">
        <f>E27*こちらの注文書シートをご利用ください!$H$9</f>
        <v>0</v>
      </c>
      <c r="G27" s="287"/>
      <c r="H27" s="288">
        <v>4515543</v>
      </c>
      <c r="I27" s="429">
        <v>115310</v>
      </c>
      <c r="J27" s="511"/>
    </row>
    <row r="28" spans="1:10" ht="24" x14ac:dyDescent="0.15">
      <c r="A28" s="530"/>
      <c r="B28" s="391" t="s">
        <v>695</v>
      </c>
      <c r="C28" s="379" t="s">
        <v>684</v>
      </c>
      <c r="D28" s="285" t="s">
        <v>423</v>
      </c>
      <c r="E28" s="336">
        <v>4800</v>
      </c>
      <c r="F28" s="158">
        <f>E28*こちらの注文書シートをご利用ください!$H$9</f>
        <v>0</v>
      </c>
      <c r="G28" s="287"/>
      <c r="H28" s="288">
        <v>4515543</v>
      </c>
      <c r="I28" s="427">
        <v>115341</v>
      </c>
      <c r="J28" s="511"/>
    </row>
    <row r="29" spans="1:10" ht="24" x14ac:dyDescent="0.15">
      <c r="A29" s="530"/>
      <c r="B29" s="391" t="s">
        <v>696</v>
      </c>
      <c r="C29" s="379" t="s">
        <v>684</v>
      </c>
      <c r="D29" s="285" t="s">
        <v>424</v>
      </c>
      <c r="E29" s="336">
        <v>4800</v>
      </c>
      <c r="F29" s="158">
        <f>E29*こちらの注文書シートをご利用ください!$H$9</f>
        <v>0</v>
      </c>
      <c r="G29" s="287"/>
      <c r="H29" s="288">
        <v>4515543</v>
      </c>
      <c r="I29" s="427">
        <v>115358</v>
      </c>
      <c r="J29" s="511"/>
    </row>
    <row r="30" spans="1:10" ht="24.75" thickBot="1" x14ac:dyDescent="0.2">
      <c r="A30" s="560"/>
      <c r="B30" s="468" t="s">
        <v>697</v>
      </c>
      <c r="C30" s="388" t="s">
        <v>684</v>
      </c>
      <c r="D30" s="289" t="s">
        <v>428</v>
      </c>
      <c r="E30" s="337">
        <v>4800</v>
      </c>
      <c r="F30" s="377">
        <f>E30*こちらの注文書シートをご利用ください!$H$9</f>
        <v>0</v>
      </c>
      <c r="G30" s="290"/>
      <c r="H30" s="291">
        <v>4515543</v>
      </c>
      <c r="I30" s="430">
        <v>115365</v>
      </c>
      <c r="J30" s="511"/>
    </row>
    <row r="31" spans="1:10" ht="24.75" thickTop="1" x14ac:dyDescent="0.15">
      <c r="A31" s="523">
        <v>8</v>
      </c>
      <c r="B31" s="170" t="s">
        <v>504</v>
      </c>
      <c r="C31" s="171" t="s">
        <v>505</v>
      </c>
      <c r="D31" s="168" t="s">
        <v>660</v>
      </c>
      <c r="E31" s="408">
        <v>2000</v>
      </c>
      <c r="F31" s="150">
        <f>E31*こちらの注文書シートをご利用ください!$H$9</f>
        <v>0</v>
      </c>
      <c r="G31" s="168"/>
      <c r="H31" s="169">
        <v>4515543</v>
      </c>
      <c r="I31" s="431">
        <v>115099</v>
      </c>
      <c r="J31" s="511"/>
    </row>
    <row r="32" spans="1:10" ht="24" x14ac:dyDescent="0.15">
      <c r="A32" s="524"/>
      <c r="B32" s="170" t="s">
        <v>507</v>
      </c>
      <c r="C32" s="171" t="s">
        <v>505</v>
      </c>
      <c r="D32" s="168" t="s">
        <v>508</v>
      </c>
      <c r="E32" s="408">
        <v>2000</v>
      </c>
      <c r="F32" s="158">
        <f>E32*こちらの注文書シートをご利用ください!$H$9</f>
        <v>0</v>
      </c>
      <c r="G32" s="168"/>
      <c r="H32" s="169">
        <v>4515543</v>
      </c>
      <c r="I32" s="431">
        <v>115105</v>
      </c>
      <c r="J32" s="511"/>
    </row>
    <row r="33" spans="1:10" ht="24" x14ac:dyDescent="0.15">
      <c r="A33" s="524"/>
      <c r="B33" s="172" t="s">
        <v>181</v>
      </c>
      <c r="C33" s="173" t="s">
        <v>559</v>
      </c>
      <c r="D33" s="168" t="s">
        <v>560</v>
      </c>
      <c r="E33" s="408">
        <v>2000</v>
      </c>
      <c r="F33" s="158">
        <f>E33*こちらの注文書シートをご利用ください!$H$9</f>
        <v>0</v>
      </c>
      <c r="G33" s="168"/>
      <c r="H33" s="174">
        <v>4515543</v>
      </c>
      <c r="I33" s="432">
        <v>114528</v>
      </c>
      <c r="J33" s="511"/>
    </row>
    <row r="34" spans="1:10" ht="24" x14ac:dyDescent="0.15">
      <c r="A34" s="524"/>
      <c r="B34" s="172" t="s">
        <v>161</v>
      </c>
      <c r="C34" s="173" t="s">
        <v>559</v>
      </c>
      <c r="D34" s="168" t="s">
        <v>561</v>
      </c>
      <c r="E34" s="408">
        <v>2000</v>
      </c>
      <c r="F34" s="158">
        <f>E34*こちらの注文書シートをご利用ください!$H$9</f>
        <v>0</v>
      </c>
      <c r="G34" s="168"/>
      <c r="H34" s="174">
        <v>4515543</v>
      </c>
      <c r="I34" s="432">
        <v>114535</v>
      </c>
      <c r="J34" s="511"/>
    </row>
    <row r="35" spans="1:10" ht="24" x14ac:dyDescent="0.15">
      <c r="A35" s="524"/>
      <c r="B35" s="172" t="s">
        <v>184</v>
      </c>
      <c r="C35" s="175" t="s">
        <v>562</v>
      </c>
      <c r="D35" s="168" t="s">
        <v>563</v>
      </c>
      <c r="E35" s="408">
        <v>2000</v>
      </c>
      <c r="F35" s="158">
        <f>E35*こちらの注文書シートをご利用ください!$H$9</f>
        <v>0</v>
      </c>
      <c r="G35" s="168"/>
      <c r="H35" s="168">
        <v>4515543</v>
      </c>
      <c r="I35" s="433">
        <v>114481</v>
      </c>
      <c r="J35" s="511"/>
    </row>
    <row r="36" spans="1:10" ht="24" x14ac:dyDescent="0.15">
      <c r="A36" s="524"/>
      <c r="B36" s="172" t="s">
        <v>429</v>
      </c>
      <c r="C36" s="175" t="s">
        <v>562</v>
      </c>
      <c r="D36" s="168" t="s">
        <v>564</v>
      </c>
      <c r="E36" s="408">
        <v>2000</v>
      </c>
      <c r="F36" s="158">
        <f>E36*こちらの注文書シートをご利用ください!$H$9</f>
        <v>0</v>
      </c>
      <c r="G36" s="168"/>
      <c r="H36" s="168">
        <v>4515543</v>
      </c>
      <c r="I36" s="433">
        <v>114856</v>
      </c>
      <c r="J36" s="511"/>
    </row>
    <row r="37" spans="1:10" ht="24" x14ac:dyDescent="0.15">
      <c r="A37" s="524"/>
      <c r="B37" s="172" t="s">
        <v>185</v>
      </c>
      <c r="C37" s="173" t="s">
        <v>565</v>
      </c>
      <c r="D37" s="168" t="s">
        <v>566</v>
      </c>
      <c r="E37" s="408">
        <v>2000</v>
      </c>
      <c r="F37" s="158">
        <f>E37*こちらの注文書シートをご利用ください!$H$9</f>
        <v>0</v>
      </c>
      <c r="G37" s="168"/>
      <c r="H37" s="174">
        <v>4515543</v>
      </c>
      <c r="I37" s="432">
        <v>114504</v>
      </c>
      <c r="J37" s="511"/>
    </row>
    <row r="38" spans="1:10" ht="24" x14ac:dyDescent="0.15">
      <c r="A38" s="524"/>
      <c r="B38" s="172" t="s">
        <v>186</v>
      </c>
      <c r="C38" s="173" t="s">
        <v>565</v>
      </c>
      <c r="D38" s="168" t="s">
        <v>567</v>
      </c>
      <c r="E38" s="408">
        <v>2000</v>
      </c>
      <c r="F38" s="158">
        <f>E38*こちらの注文書シートをご利用ください!$H$9</f>
        <v>0</v>
      </c>
      <c r="G38" s="168"/>
      <c r="H38" s="174">
        <v>4515543</v>
      </c>
      <c r="I38" s="432">
        <v>114511</v>
      </c>
      <c r="J38" s="511"/>
    </row>
    <row r="39" spans="1:10" ht="24" x14ac:dyDescent="0.15">
      <c r="A39" s="524"/>
      <c r="B39" s="172" t="s">
        <v>187</v>
      </c>
      <c r="C39" s="175" t="s">
        <v>568</v>
      </c>
      <c r="D39" s="168" t="s">
        <v>569</v>
      </c>
      <c r="E39" s="408">
        <v>2000</v>
      </c>
      <c r="F39" s="158">
        <f>E39*こちらの注文書シートをご利用ください!$H$9</f>
        <v>0</v>
      </c>
      <c r="G39" s="168"/>
      <c r="H39" s="168">
        <v>4515543</v>
      </c>
      <c r="I39" s="433">
        <v>114443</v>
      </c>
      <c r="J39" s="511"/>
    </row>
    <row r="40" spans="1:10" ht="24.75" thickBot="1" x14ac:dyDescent="0.2">
      <c r="A40" s="525"/>
      <c r="B40" s="294" t="s">
        <v>188</v>
      </c>
      <c r="C40" s="295" t="s">
        <v>570</v>
      </c>
      <c r="D40" s="296" t="s">
        <v>571</v>
      </c>
      <c r="E40" s="409">
        <v>2000</v>
      </c>
      <c r="F40" s="297">
        <f>E40*こちらの注文書シートをご利用ください!$H$9</f>
        <v>0</v>
      </c>
      <c r="G40" s="296"/>
      <c r="H40" s="296">
        <v>4515543</v>
      </c>
      <c r="I40" s="434">
        <v>114467</v>
      </c>
      <c r="J40" s="511"/>
    </row>
    <row r="41" spans="1:10" ht="24.75" thickTop="1" x14ac:dyDescent="0.15">
      <c r="A41" s="561">
        <v>9</v>
      </c>
      <c r="B41" s="389" t="s">
        <v>180</v>
      </c>
      <c r="C41" s="389" t="s">
        <v>583</v>
      </c>
      <c r="D41" s="293" t="s">
        <v>584</v>
      </c>
      <c r="E41" s="338">
        <v>4000</v>
      </c>
      <c r="F41" s="150">
        <f>E41*こちらの注文書シートをご利用ください!$H$9</f>
        <v>0</v>
      </c>
      <c r="G41" s="293"/>
      <c r="H41" s="293">
        <v>4515543</v>
      </c>
      <c r="I41" s="435">
        <v>204939</v>
      </c>
      <c r="J41" s="511"/>
    </row>
    <row r="42" spans="1:10" ht="24" x14ac:dyDescent="0.15">
      <c r="A42" s="517"/>
      <c r="B42" s="390" t="s">
        <v>162</v>
      </c>
      <c r="C42" s="390" t="s">
        <v>583</v>
      </c>
      <c r="D42" s="292" t="s">
        <v>585</v>
      </c>
      <c r="E42" s="339">
        <v>4000</v>
      </c>
      <c r="F42" s="150">
        <f>E42*こちらの注文書シートをご利用ください!$H$9</f>
        <v>0</v>
      </c>
      <c r="G42" s="292"/>
      <c r="H42" s="292">
        <v>4515543</v>
      </c>
      <c r="I42" s="436">
        <v>204946</v>
      </c>
      <c r="J42" s="511"/>
    </row>
    <row r="43" spans="1:10" ht="24" x14ac:dyDescent="0.15">
      <c r="A43" s="517"/>
      <c r="B43" s="467" t="s">
        <v>554</v>
      </c>
      <c r="C43" s="391" t="s">
        <v>699</v>
      </c>
      <c r="D43" s="292" t="s">
        <v>700</v>
      </c>
      <c r="E43" s="340">
        <v>6500</v>
      </c>
      <c r="F43" s="150">
        <f>E43*こちらの注文書シートをご利用ください!$H$9</f>
        <v>0</v>
      </c>
      <c r="G43" s="292"/>
      <c r="H43" s="292">
        <v>4515543</v>
      </c>
      <c r="I43" s="436">
        <v>115167</v>
      </c>
      <c r="J43" s="511"/>
    </row>
    <row r="44" spans="1:10" ht="24" x14ac:dyDescent="0.15">
      <c r="A44" s="517"/>
      <c r="B44" s="467" t="s">
        <v>557</v>
      </c>
      <c r="C44" s="391" t="s">
        <v>699</v>
      </c>
      <c r="D44" s="292" t="s">
        <v>558</v>
      </c>
      <c r="E44" s="340">
        <v>6500</v>
      </c>
      <c r="F44" s="150">
        <f>E44*こちらの注文書シートをご利用ください!$H$9</f>
        <v>0</v>
      </c>
      <c r="G44" s="292"/>
      <c r="H44" s="292">
        <v>4515543</v>
      </c>
      <c r="I44" s="436">
        <v>115174</v>
      </c>
      <c r="J44" s="511"/>
    </row>
    <row r="45" spans="1:10" ht="24" x14ac:dyDescent="0.15">
      <c r="A45" s="517"/>
      <c r="B45" s="292" t="s">
        <v>574</v>
      </c>
      <c r="C45" s="292" t="s">
        <v>572</v>
      </c>
      <c r="D45" s="292" t="s">
        <v>417</v>
      </c>
      <c r="E45" s="340">
        <v>4500</v>
      </c>
      <c r="F45" s="150">
        <f>E45*こちらの注文書シートをご利用ください!$H$9</f>
        <v>0</v>
      </c>
      <c r="G45" s="292"/>
      <c r="H45" s="292">
        <v>4515543</v>
      </c>
      <c r="I45" s="436">
        <v>114788</v>
      </c>
      <c r="J45" s="511"/>
    </row>
    <row r="46" spans="1:10" ht="24" x14ac:dyDescent="0.15">
      <c r="A46" s="517"/>
      <c r="B46" s="292" t="s">
        <v>685</v>
      </c>
      <c r="C46" s="292" t="s">
        <v>701</v>
      </c>
      <c r="D46" s="292" t="s">
        <v>417</v>
      </c>
      <c r="E46" s="340">
        <v>4800</v>
      </c>
      <c r="F46" s="150">
        <f>E46*こちらの注文書シートをご利用ください!$H$9</f>
        <v>0</v>
      </c>
      <c r="G46" s="292"/>
      <c r="H46" s="292">
        <v>4515543</v>
      </c>
      <c r="I46" s="436">
        <v>115396</v>
      </c>
      <c r="J46" s="511"/>
    </row>
    <row r="47" spans="1:10" ht="24" x14ac:dyDescent="0.15">
      <c r="A47" s="517"/>
      <c r="B47" s="292" t="s">
        <v>686</v>
      </c>
      <c r="C47" s="292" t="s">
        <v>701</v>
      </c>
      <c r="D47" s="292" t="s">
        <v>573</v>
      </c>
      <c r="E47" s="340">
        <v>4800</v>
      </c>
      <c r="F47" s="150">
        <f>E47*こちらの注文書シートをご利用ください!$H$9</f>
        <v>0</v>
      </c>
      <c r="G47" s="292"/>
      <c r="H47" s="292">
        <v>4515543</v>
      </c>
      <c r="I47" s="436">
        <v>115402</v>
      </c>
      <c r="J47" s="511"/>
    </row>
    <row r="48" spans="1:10" ht="24" x14ac:dyDescent="0.15">
      <c r="A48" s="517"/>
      <c r="B48" s="292" t="s">
        <v>181</v>
      </c>
      <c r="C48" s="292" t="s">
        <v>702</v>
      </c>
      <c r="D48" s="292" t="s">
        <v>560</v>
      </c>
      <c r="E48" s="340">
        <v>2000</v>
      </c>
      <c r="F48" s="150">
        <f>E48*こちらの注文書シートをご利用ください!$H$9</f>
        <v>0</v>
      </c>
      <c r="G48" s="292"/>
      <c r="H48" s="292">
        <v>4515543</v>
      </c>
      <c r="I48" s="436">
        <v>114528</v>
      </c>
      <c r="J48" s="511"/>
    </row>
    <row r="49" spans="1:10" ht="24.75" thickBot="1" x14ac:dyDescent="0.2">
      <c r="A49" s="518"/>
      <c r="B49" s="298" t="s">
        <v>161</v>
      </c>
      <c r="C49" s="298" t="s">
        <v>702</v>
      </c>
      <c r="D49" s="298" t="s">
        <v>561</v>
      </c>
      <c r="E49" s="341">
        <v>2000</v>
      </c>
      <c r="F49" s="378">
        <f>E49*こちらの注文書シートをご利用ください!$H$9</f>
        <v>0</v>
      </c>
      <c r="G49" s="298"/>
      <c r="H49" s="298">
        <v>4515543</v>
      </c>
      <c r="I49" s="437">
        <v>114535</v>
      </c>
      <c r="J49" s="511"/>
    </row>
    <row r="50" spans="1:10" ht="24.75" thickTop="1" x14ac:dyDescent="0.15">
      <c r="A50" s="550">
        <v>10</v>
      </c>
      <c r="B50" s="306" t="s">
        <v>704</v>
      </c>
      <c r="C50" s="300" t="s">
        <v>182</v>
      </c>
      <c r="D50" s="245" t="s">
        <v>709</v>
      </c>
      <c r="E50" s="401">
        <v>3500</v>
      </c>
      <c r="F50" s="150">
        <f>E50*こちらの注文書シートをご利用ください!$H$9</f>
        <v>0</v>
      </c>
      <c r="G50" s="245"/>
      <c r="H50" s="245">
        <v>4515543</v>
      </c>
      <c r="I50" s="438">
        <v>206575</v>
      </c>
      <c r="J50" s="511"/>
    </row>
    <row r="51" spans="1:10" ht="24" x14ac:dyDescent="0.15">
      <c r="A51" s="551"/>
      <c r="B51" s="307" t="s">
        <v>705</v>
      </c>
      <c r="C51" s="175" t="s">
        <v>182</v>
      </c>
      <c r="D51" s="168" t="s">
        <v>710</v>
      </c>
      <c r="E51" s="402">
        <v>3500</v>
      </c>
      <c r="F51" s="158">
        <f>E51*こちらの注文書シートをご利用ください!$H$9</f>
        <v>0</v>
      </c>
      <c r="G51" s="168"/>
      <c r="H51" s="168">
        <v>4515543</v>
      </c>
      <c r="I51" s="433">
        <v>206582</v>
      </c>
      <c r="J51" s="511"/>
    </row>
    <row r="52" spans="1:10" ht="24" x14ac:dyDescent="0.15">
      <c r="A52" s="551"/>
      <c r="B52" s="307" t="s">
        <v>706</v>
      </c>
      <c r="C52" s="175" t="s">
        <v>182</v>
      </c>
      <c r="D52" s="168" t="s">
        <v>258</v>
      </c>
      <c r="E52" s="402">
        <v>3500</v>
      </c>
      <c r="F52" s="158">
        <f>E52*こちらの注文書シートをご利用ください!$H$9</f>
        <v>0</v>
      </c>
      <c r="G52" s="168"/>
      <c r="H52" s="168">
        <v>4515543</v>
      </c>
      <c r="I52" s="433">
        <v>247752</v>
      </c>
      <c r="J52" s="511"/>
    </row>
    <row r="53" spans="1:10" ht="24" x14ac:dyDescent="0.15">
      <c r="A53" s="551"/>
      <c r="B53" s="308" t="s">
        <v>158</v>
      </c>
      <c r="C53" s="171" t="s">
        <v>182</v>
      </c>
      <c r="D53" s="168" t="s">
        <v>259</v>
      </c>
      <c r="E53" s="402">
        <v>3500</v>
      </c>
      <c r="F53" s="158">
        <f>E53*こちらの注文書シートをご利用ください!$H$9</f>
        <v>0</v>
      </c>
      <c r="G53" s="168"/>
      <c r="H53" s="169">
        <v>4515543</v>
      </c>
      <c r="I53" s="431">
        <v>247769</v>
      </c>
      <c r="J53" s="511"/>
    </row>
    <row r="54" spans="1:10" ht="24" x14ac:dyDescent="0.15">
      <c r="A54" s="551"/>
      <c r="B54" s="308" t="s">
        <v>707</v>
      </c>
      <c r="C54" s="171" t="s">
        <v>182</v>
      </c>
      <c r="D54" s="168" t="s">
        <v>711</v>
      </c>
      <c r="E54" s="402">
        <v>3500</v>
      </c>
      <c r="F54" s="158">
        <f>E54*こちらの注文書シートをご利用ください!$H$9</f>
        <v>0</v>
      </c>
      <c r="G54" s="168"/>
      <c r="H54" s="169">
        <v>4515543</v>
      </c>
      <c r="I54" s="431">
        <v>206599</v>
      </c>
      <c r="J54" s="511"/>
    </row>
    <row r="55" spans="1:10" ht="24" x14ac:dyDescent="0.15">
      <c r="A55" s="551"/>
      <c r="B55" s="308" t="s">
        <v>708</v>
      </c>
      <c r="C55" s="171" t="s">
        <v>182</v>
      </c>
      <c r="D55" s="168" t="s">
        <v>509</v>
      </c>
      <c r="E55" s="402">
        <v>3500</v>
      </c>
      <c r="F55" s="158">
        <f>E55*こちらの注文書シートをご利用ください!$H$9</f>
        <v>0</v>
      </c>
      <c r="G55" s="168"/>
      <c r="H55" s="169">
        <v>4515543</v>
      </c>
      <c r="I55" s="431">
        <v>205820</v>
      </c>
      <c r="J55" s="511"/>
    </row>
    <row r="56" spans="1:10" ht="24" x14ac:dyDescent="0.15">
      <c r="A56" s="551"/>
      <c r="B56" s="308" t="s">
        <v>157</v>
      </c>
      <c r="C56" s="171" t="s">
        <v>182</v>
      </c>
      <c r="D56" s="168" t="s">
        <v>257</v>
      </c>
      <c r="E56" s="402">
        <v>3500</v>
      </c>
      <c r="F56" s="158">
        <f>E56*こちらの注文書シートをご利用ください!$H$9</f>
        <v>0</v>
      </c>
      <c r="G56" s="168"/>
      <c r="H56" s="169">
        <v>4515543</v>
      </c>
      <c r="I56" s="431">
        <v>247738</v>
      </c>
      <c r="J56" s="511"/>
    </row>
    <row r="57" spans="1:10" ht="24" x14ac:dyDescent="0.15">
      <c r="A57" s="551"/>
      <c r="B57" s="308" t="s">
        <v>510</v>
      </c>
      <c r="C57" s="171" t="s">
        <v>182</v>
      </c>
      <c r="D57" s="168" t="s">
        <v>442</v>
      </c>
      <c r="E57" s="402">
        <v>3500</v>
      </c>
      <c r="F57" s="158">
        <f>E57*こちらの注文書シートをご利用ください!$H$9</f>
        <v>0</v>
      </c>
      <c r="G57" s="168"/>
      <c r="H57" s="169">
        <v>4515543</v>
      </c>
      <c r="I57" s="431">
        <v>205844</v>
      </c>
      <c r="J57" s="511"/>
    </row>
    <row r="58" spans="1:10" ht="24" x14ac:dyDescent="0.15">
      <c r="A58" s="551"/>
      <c r="B58" s="308" t="s">
        <v>414</v>
      </c>
      <c r="C58" s="171" t="s">
        <v>572</v>
      </c>
      <c r="D58" s="168" t="s">
        <v>415</v>
      </c>
      <c r="E58" s="342">
        <v>4500</v>
      </c>
      <c r="F58" s="158">
        <f>E58*こちらの注文書シートをご利用ください!$H$9</f>
        <v>0</v>
      </c>
      <c r="G58" s="168"/>
      <c r="H58" s="169">
        <v>4515543</v>
      </c>
      <c r="I58" s="431">
        <v>114757</v>
      </c>
      <c r="J58" s="511"/>
    </row>
    <row r="59" spans="1:10" ht="24" x14ac:dyDescent="0.15">
      <c r="A59" s="551"/>
      <c r="B59" s="308" t="s">
        <v>412</v>
      </c>
      <c r="C59" s="171" t="s">
        <v>572</v>
      </c>
      <c r="D59" s="168" t="s">
        <v>413</v>
      </c>
      <c r="E59" s="342">
        <v>4500</v>
      </c>
      <c r="F59" s="158">
        <f>E59*こちらの注文書シートをご利用ください!$H$9</f>
        <v>0</v>
      </c>
      <c r="G59" s="168"/>
      <c r="H59" s="169">
        <v>4515543</v>
      </c>
      <c r="I59" s="431">
        <v>114764</v>
      </c>
      <c r="J59" s="511"/>
    </row>
    <row r="60" spans="1:10" ht="24" x14ac:dyDescent="0.15">
      <c r="A60" s="551"/>
      <c r="B60" s="308" t="s">
        <v>414</v>
      </c>
      <c r="C60" s="171" t="s">
        <v>701</v>
      </c>
      <c r="D60" s="168" t="s">
        <v>415</v>
      </c>
      <c r="E60" s="342">
        <v>4800</v>
      </c>
      <c r="F60" s="158">
        <f>E60*こちらの注文書シートをご利用ください!$H$9</f>
        <v>0</v>
      </c>
      <c r="G60" s="168"/>
      <c r="H60" s="169">
        <v>4515543</v>
      </c>
      <c r="I60" s="431">
        <v>115372</v>
      </c>
      <c r="J60" s="511"/>
    </row>
    <row r="61" spans="1:10" ht="24" x14ac:dyDescent="0.15">
      <c r="A61" s="551"/>
      <c r="B61" s="308" t="s">
        <v>412</v>
      </c>
      <c r="C61" s="171" t="s">
        <v>701</v>
      </c>
      <c r="D61" s="168" t="s">
        <v>413</v>
      </c>
      <c r="E61" s="342">
        <v>4800</v>
      </c>
      <c r="F61" s="158">
        <f>E61*こちらの注文書シートをご利用ください!$H$9</f>
        <v>0</v>
      </c>
      <c r="G61" s="168"/>
      <c r="H61" s="169">
        <v>4515543</v>
      </c>
      <c r="I61" s="431">
        <v>115389</v>
      </c>
      <c r="J61" s="511"/>
    </row>
    <row r="62" spans="1:10" ht="24" x14ac:dyDescent="0.15">
      <c r="A62" s="551"/>
      <c r="B62" s="308" t="s">
        <v>712</v>
      </c>
      <c r="C62" s="171" t="s">
        <v>580</v>
      </c>
      <c r="D62" s="168" t="s">
        <v>506</v>
      </c>
      <c r="E62" s="342">
        <v>2000</v>
      </c>
      <c r="F62" s="158">
        <f>E62*こちらの注文書シートをご利用ください!$H$9</f>
        <v>0</v>
      </c>
      <c r="G62" s="168"/>
      <c r="H62" s="169">
        <v>4515543</v>
      </c>
      <c r="I62" s="431">
        <v>115099</v>
      </c>
      <c r="J62" s="511"/>
    </row>
    <row r="63" spans="1:10" ht="24.75" thickBot="1" x14ac:dyDescent="0.2">
      <c r="A63" s="552"/>
      <c r="B63" s="309" t="s">
        <v>713</v>
      </c>
      <c r="C63" s="304" t="s">
        <v>580</v>
      </c>
      <c r="D63" s="296" t="s">
        <v>508</v>
      </c>
      <c r="E63" s="343">
        <v>2000</v>
      </c>
      <c r="F63" s="377">
        <f>E63*こちらの注文書シートをご利用ください!$H$9</f>
        <v>0</v>
      </c>
      <c r="G63" s="296"/>
      <c r="H63" s="305">
        <v>4515543</v>
      </c>
      <c r="I63" s="439">
        <v>115105</v>
      </c>
      <c r="J63" s="511"/>
    </row>
    <row r="64" spans="1:10" ht="24.75" thickTop="1" x14ac:dyDescent="0.15">
      <c r="A64" s="529">
        <v>11</v>
      </c>
      <c r="B64" s="327" t="s">
        <v>715</v>
      </c>
      <c r="C64" s="303" t="s">
        <v>183</v>
      </c>
      <c r="D64" s="245" t="s">
        <v>722</v>
      </c>
      <c r="E64" s="401">
        <v>1000</v>
      </c>
      <c r="F64" s="150">
        <f>E64*こちらの注文書シートをご利用ください!$H$9</f>
        <v>0</v>
      </c>
      <c r="G64" s="245"/>
      <c r="H64" s="301">
        <v>4515543</v>
      </c>
      <c r="I64" s="438">
        <v>206636</v>
      </c>
      <c r="J64" s="511"/>
    </row>
    <row r="65" spans="1:10" ht="24" x14ac:dyDescent="0.15">
      <c r="A65" s="530"/>
      <c r="B65" s="311" t="s">
        <v>159</v>
      </c>
      <c r="C65" s="302" t="s">
        <v>183</v>
      </c>
      <c r="D65" s="168" t="s">
        <v>260</v>
      </c>
      <c r="E65" s="402">
        <v>1000</v>
      </c>
      <c r="F65" s="158">
        <f>E65*こちらの注文書シートをご利用ください!$H$9</f>
        <v>0</v>
      </c>
      <c r="G65" s="168"/>
      <c r="H65" s="174">
        <v>4515543</v>
      </c>
      <c r="I65" s="433">
        <v>247677</v>
      </c>
      <c r="J65" s="511"/>
    </row>
    <row r="66" spans="1:10" ht="24" x14ac:dyDescent="0.15">
      <c r="A66" s="530"/>
      <c r="B66" s="311" t="s">
        <v>716</v>
      </c>
      <c r="C66" s="302" t="s">
        <v>183</v>
      </c>
      <c r="D66" s="168" t="s">
        <v>723</v>
      </c>
      <c r="E66" s="402">
        <v>1000</v>
      </c>
      <c r="F66" s="158">
        <f>E66*こちらの注文書シートをご利用ください!$H$9</f>
        <v>0</v>
      </c>
      <c r="G66" s="168"/>
      <c r="H66" s="174">
        <v>4515543</v>
      </c>
      <c r="I66" s="433">
        <v>206643</v>
      </c>
      <c r="J66" s="511"/>
    </row>
    <row r="67" spans="1:10" ht="24" x14ac:dyDescent="0.15">
      <c r="A67" s="530"/>
      <c r="B67" s="311" t="s">
        <v>160</v>
      </c>
      <c r="C67" s="302" t="s">
        <v>183</v>
      </c>
      <c r="D67" s="168" t="s">
        <v>261</v>
      </c>
      <c r="E67" s="402">
        <v>1000</v>
      </c>
      <c r="F67" s="158">
        <f>E67*こちらの注文書シートをご利用ください!$H$9</f>
        <v>0</v>
      </c>
      <c r="G67" s="168"/>
      <c r="H67" s="174">
        <v>4515543</v>
      </c>
      <c r="I67" s="433">
        <v>247691</v>
      </c>
      <c r="J67" s="511"/>
    </row>
    <row r="68" spans="1:10" ht="24" x14ac:dyDescent="0.15">
      <c r="A68" s="530"/>
      <c r="B68" s="313" t="s">
        <v>717</v>
      </c>
      <c r="C68" s="314" t="s">
        <v>183</v>
      </c>
      <c r="D68" s="315" t="s">
        <v>513</v>
      </c>
      <c r="E68" s="403">
        <v>1000</v>
      </c>
      <c r="F68" s="316">
        <f>E68*こちらの注文書シートをご利用ください!$H$9</f>
        <v>0</v>
      </c>
      <c r="G68" s="315"/>
      <c r="H68" s="317">
        <v>4515543</v>
      </c>
      <c r="I68" s="440">
        <v>205851</v>
      </c>
      <c r="J68" s="511"/>
    </row>
    <row r="69" spans="1:10" ht="24" x14ac:dyDescent="0.15">
      <c r="A69" s="530"/>
      <c r="B69" s="312" t="s">
        <v>718</v>
      </c>
      <c r="C69" s="321" t="s">
        <v>183</v>
      </c>
      <c r="D69" s="292" t="s">
        <v>514</v>
      </c>
      <c r="E69" s="381">
        <v>1000</v>
      </c>
      <c r="F69" s="322">
        <f>E69*こちらの注文書シートをご利用ください!$H$9</f>
        <v>0</v>
      </c>
      <c r="G69" s="292"/>
      <c r="H69" s="323">
        <v>4515543</v>
      </c>
      <c r="I69" s="441">
        <v>205868</v>
      </c>
      <c r="J69" s="511"/>
    </row>
    <row r="70" spans="1:10" ht="24" x14ac:dyDescent="0.15">
      <c r="A70" s="530"/>
      <c r="B70" s="318" t="s">
        <v>719</v>
      </c>
      <c r="C70" s="319" t="s">
        <v>714</v>
      </c>
      <c r="D70" s="245" t="s">
        <v>724</v>
      </c>
      <c r="E70" s="401">
        <v>1800</v>
      </c>
      <c r="F70" s="150">
        <f>E70*こちらの注文書シートをご利用ください!$H$9</f>
        <v>0</v>
      </c>
      <c r="G70" s="245"/>
      <c r="H70" s="320">
        <v>4515543</v>
      </c>
      <c r="I70" s="442">
        <v>206605</v>
      </c>
      <c r="J70" s="511"/>
    </row>
    <row r="71" spans="1:10" ht="24" x14ac:dyDescent="0.15">
      <c r="A71" s="530"/>
      <c r="B71" s="328" t="s">
        <v>163</v>
      </c>
      <c r="C71" s="329" t="s">
        <v>714</v>
      </c>
      <c r="D71" s="168" t="s">
        <v>578</v>
      </c>
      <c r="E71" s="402">
        <v>1800</v>
      </c>
      <c r="F71" s="158">
        <f>E71*こちらの注文書シートをご利用ください!$H$9</f>
        <v>0</v>
      </c>
      <c r="G71" s="168"/>
      <c r="H71" s="186">
        <v>4515543</v>
      </c>
      <c r="I71" s="443">
        <v>205073</v>
      </c>
      <c r="J71" s="511"/>
    </row>
    <row r="72" spans="1:10" ht="24" x14ac:dyDescent="0.15">
      <c r="A72" s="530"/>
      <c r="B72" s="328" t="s">
        <v>164</v>
      </c>
      <c r="C72" s="329" t="s">
        <v>714</v>
      </c>
      <c r="D72" s="168" t="s">
        <v>255</v>
      </c>
      <c r="E72" s="402">
        <v>1800</v>
      </c>
      <c r="F72" s="158">
        <f>E72*こちらの注文書シートをご利用ください!$H$9</f>
        <v>0</v>
      </c>
      <c r="G72" s="168"/>
      <c r="H72" s="186">
        <v>4515543</v>
      </c>
      <c r="I72" s="443">
        <v>205080</v>
      </c>
      <c r="J72" s="511"/>
    </row>
    <row r="73" spans="1:10" ht="24" x14ac:dyDescent="0.15">
      <c r="A73" s="530"/>
      <c r="B73" s="328" t="s">
        <v>165</v>
      </c>
      <c r="C73" s="329" t="s">
        <v>714</v>
      </c>
      <c r="D73" s="168" t="s">
        <v>256</v>
      </c>
      <c r="E73" s="402">
        <v>1800</v>
      </c>
      <c r="F73" s="158">
        <f>E73*こちらの注文書シートをご利用ください!$H$9</f>
        <v>0</v>
      </c>
      <c r="G73" s="168"/>
      <c r="H73" s="186">
        <v>4515543</v>
      </c>
      <c r="I73" s="443">
        <v>205097</v>
      </c>
      <c r="J73" s="511"/>
    </row>
    <row r="74" spans="1:10" ht="24" x14ac:dyDescent="0.15">
      <c r="A74" s="530"/>
      <c r="B74" s="312" t="s">
        <v>166</v>
      </c>
      <c r="C74" s="310" t="s">
        <v>714</v>
      </c>
      <c r="D74" s="168" t="s">
        <v>579</v>
      </c>
      <c r="E74" s="402">
        <v>1800</v>
      </c>
      <c r="F74" s="158">
        <f>E74*こちらの注文書シートをご利用ください!$H$9</f>
        <v>0</v>
      </c>
      <c r="G74" s="168"/>
      <c r="H74" s="187">
        <v>4515543</v>
      </c>
      <c r="I74" s="444">
        <v>205103</v>
      </c>
      <c r="J74" s="511"/>
    </row>
    <row r="75" spans="1:10" ht="24" x14ac:dyDescent="0.15">
      <c r="A75" s="530"/>
      <c r="B75" s="312" t="s">
        <v>720</v>
      </c>
      <c r="C75" s="310" t="s">
        <v>714</v>
      </c>
      <c r="D75" s="168" t="s">
        <v>511</v>
      </c>
      <c r="E75" s="402">
        <v>1800</v>
      </c>
      <c r="F75" s="158">
        <f>E75*こちらの注文書シートをご利用ください!$H$9</f>
        <v>0</v>
      </c>
      <c r="G75" s="168"/>
      <c r="H75" s="187">
        <v>4515543</v>
      </c>
      <c r="I75" s="444">
        <v>205875</v>
      </c>
      <c r="J75" s="511"/>
    </row>
    <row r="76" spans="1:10" ht="24.75" thickBot="1" x14ac:dyDescent="0.2">
      <c r="A76" s="531"/>
      <c r="B76" s="325" t="s">
        <v>721</v>
      </c>
      <c r="C76" s="326" t="s">
        <v>714</v>
      </c>
      <c r="D76" s="296" t="s">
        <v>512</v>
      </c>
      <c r="E76" s="402">
        <v>1800</v>
      </c>
      <c r="F76" s="297">
        <f>E76*こちらの注文書シートをご利用ください!$H$9</f>
        <v>0</v>
      </c>
      <c r="G76" s="168"/>
      <c r="H76" s="187">
        <v>4515543</v>
      </c>
      <c r="I76" s="445">
        <v>205882</v>
      </c>
      <c r="J76" s="511"/>
    </row>
    <row r="77" spans="1:10" ht="24.75" thickTop="1" x14ac:dyDescent="0.15">
      <c r="A77" s="526">
        <v>12</v>
      </c>
      <c r="B77" s="148" t="s">
        <v>726</v>
      </c>
      <c r="C77" s="324" t="s">
        <v>551</v>
      </c>
      <c r="D77" s="245" t="s">
        <v>736</v>
      </c>
      <c r="E77" s="404">
        <v>3500</v>
      </c>
      <c r="F77" s="150">
        <f>E77*こちらの注文書シートをご利用ください!$H$9</f>
        <v>0</v>
      </c>
      <c r="G77" s="153"/>
      <c r="H77" s="188">
        <v>4515543</v>
      </c>
      <c r="I77" s="446">
        <v>205967</v>
      </c>
      <c r="J77" s="511"/>
    </row>
    <row r="78" spans="1:10" ht="24" x14ac:dyDescent="0.15">
      <c r="A78" s="527"/>
      <c r="B78" s="178" t="s">
        <v>727</v>
      </c>
      <c r="C78" s="179" t="s">
        <v>551</v>
      </c>
      <c r="D78" s="168" t="s">
        <v>737</v>
      </c>
      <c r="E78" s="402">
        <v>3500</v>
      </c>
      <c r="F78" s="158">
        <f>E78*こちらの注文書シートをご利用ください!$H$9</f>
        <v>0</v>
      </c>
      <c r="G78" s="168"/>
      <c r="H78" s="187">
        <v>4515543</v>
      </c>
      <c r="I78" s="445">
        <v>205974</v>
      </c>
      <c r="J78" s="511"/>
    </row>
    <row r="79" spans="1:10" ht="24" x14ac:dyDescent="0.15">
      <c r="A79" s="527"/>
      <c r="B79" s="178" t="s">
        <v>728</v>
      </c>
      <c r="C79" s="179" t="s">
        <v>551</v>
      </c>
      <c r="D79" s="168" t="s">
        <v>738</v>
      </c>
      <c r="E79" s="402">
        <v>3500</v>
      </c>
      <c r="F79" s="158">
        <f>E79*こちらの注文書シートをご利用ください!$H$9</f>
        <v>0</v>
      </c>
      <c r="G79" s="168"/>
      <c r="H79" s="187">
        <v>4515543</v>
      </c>
      <c r="I79" s="445">
        <v>206001</v>
      </c>
      <c r="J79" s="511"/>
    </row>
    <row r="80" spans="1:10" ht="24" x14ac:dyDescent="0.15">
      <c r="A80" s="527"/>
      <c r="B80" s="178" t="s">
        <v>729</v>
      </c>
      <c r="C80" s="179" t="s">
        <v>551</v>
      </c>
      <c r="D80" s="168" t="s">
        <v>739</v>
      </c>
      <c r="E80" s="402">
        <v>3500</v>
      </c>
      <c r="F80" s="158">
        <f>E80*こちらの注文書シートをご利用ください!$H$9</f>
        <v>0</v>
      </c>
      <c r="G80" s="168"/>
      <c r="H80" s="187">
        <v>4515543</v>
      </c>
      <c r="I80" s="445">
        <v>206025</v>
      </c>
      <c r="J80" s="511"/>
    </row>
    <row r="81" spans="1:10" ht="24" x14ac:dyDescent="0.15">
      <c r="A81" s="527"/>
      <c r="B81" s="178" t="s">
        <v>730</v>
      </c>
      <c r="C81" s="179" t="s">
        <v>725</v>
      </c>
      <c r="D81" s="168" t="s">
        <v>740</v>
      </c>
      <c r="E81" s="402">
        <v>1000</v>
      </c>
      <c r="F81" s="158">
        <f>E81*こちらの注文書シートをご利用ください!$H$9</f>
        <v>0</v>
      </c>
      <c r="G81" s="168"/>
      <c r="H81" s="187">
        <v>4515543</v>
      </c>
      <c r="I81" s="445">
        <v>205899</v>
      </c>
      <c r="J81" s="511"/>
    </row>
    <row r="82" spans="1:10" ht="24" x14ac:dyDescent="0.15">
      <c r="A82" s="527"/>
      <c r="B82" s="178" t="s">
        <v>731</v>
      </c>
      <c r="C82" s="179" t="s">
        <v>725</v>
      </c>
      <c r="D82" s="168" t="s">
        <v>741</v>
      </c>
      <c r="E82" s="402">
        <v>1000</v>
      </c>
      <c r="F82" s="158">
        <f>E82*こちらの注文書シートをご利用ください!$H$9</f>
        <v>0</v>
      </c>
      <c r="G82" s="168"/>
      <c r="H82" s="187">
        <v>4515543</v>
      </c>
      <c r="I82" s="445">
        <v>205905</v>
      </c>
      <c r="J82" s="511"/>
    </row>
    <row r="83" spans="1:10" ht="24" x14ac:dyDescent="0.15">
      <c r="A83" s="527"/>
      <c r="B83" s="169" t="s">
        <v>732</v>
      </c>
      <c r="C83" s="171" t="s">
        <v>725</v>
      </c>
      <c r="D83" s="168" t="s">
        <v>742</v>
      </c>
      <c r="E83" s="402">
        <v>1000</v>
      </c>
      <c r="F83" s="158">
        <f>E83*こちらの注文書シートをご利用ください!$H$9</f>
        <v>0</v>
      </c>
      <c r="G83" s="189"/>
      <c r="H83" s="187">
        <v>4515543</v>
      </c>
      <c r="I83" s="445">
        <v>205929</v>
      </c>
      <c r="J83" s="511"/>
    </row>
    <row r="84" spans="1:10" ht="24" x14ac:dyDescent="0.4">
      <c r="A84" s="527"/>
      <c r="B84" s="190" t="s">
        <v>733</v>
      </c>
      <c r="C84" s="191" t="s">
        <v>725</v>
      </c>
      <c r="D84" s="168" t="s">
        <v>743</v>
      </c>
      <c r="E84" s="402">
        <v>1000</v>
      </c>
      <c r="F84" s="158">
        <f>E84*こちらの注文書シートをご利用ください!$H$9</f>
        <v>0</v>
      </c>
      <c r="G84" s="168"/>
      <c r="H84" s="187">
        <v>4515543</v>
      </c>
      <c r="I84" s="445">
        <v>205936</v>
      </c>
      <c r="J84" s="511"/>
    </row>
    <row r="85" spans="1:10" ht="24" x14ac:dyDescent="0.4">
      <c r="A85" s="527"/>
      <c r="B85" s="190" t="s">
        <v>734</v>
      </c>
      <c r="C85" s="191" t="s">
        <v>725</v>
      </c>
      <c r="D85" s="168" t="s">
        <v>744</v>
      </c>
      <c r="E85" s="402">
        <v>1000</v>
      </c>
      <c r="F85" s="158">
        <f>E85*こちらの注文書シートをご利用ください!$H$9</f>
        <v>0</v>
      </c>
      <c r="G85" s="168"/>
      <c r="H85" s="187">
        <v>4515543</v>
      </c>
      <c r="I85" s="445">
        <v>205943</v>
      </c>
      <c r="J85" s="511"/>
    </row>
    <row r="86" spans="1:10" ht="24.75" thickBot="1" x14ac:dyDescent="0.45">
      <c r="A86" s="528"/>
      <c r="B86" s="178" t="s">
        <v>735</v>
      </c>
      <c r="C86" s="191" t="s">
        <v>725</v>
      </c>
      <c r="D86" s="168" t="s">
        <v>745</v>
      </c>
      <c r="E86" s="402">
        <v>1000</v>
      </c>
      <c r="F86" s="297">
        <f>E86*こちらの注文書シートをご利用ください!$H$9</f>
        <v>0</v>
      </c>
      <c r="G86" s="168"/>
      <c r="H86" s="187">
        <v>4515543</v>
      </c>
      <c r="I86" s="445">
        <v>205950</v>
      </c>
      <c r="J86" s="511"/>
    </row>
    <row r="87" spans="1:10" ht="24.75" thickTop="1" x14ac:dyDescent="0.15">
      <c r="A87" s="527">
        <v>13</v>
      </c>
      <c r="B87" s="192" t="s">
        <v>431</v>
      </c>
      <c r="C87" s="177" t="s">
        <v>581</v>
      </c>
      <c r="D87" s="153" t="s">
        <v>262</v>
      </c>
      <c r="E87" s="404">
        <v>600</v>
      </c>
      <c r="F87" s="150">
        <f>E87*こちらの注文書シートをご利用ください!$H$9</f>
        <v>0</v>
      </c>
      <c r="G87" s="153"/>
      <c r="H87" s="188">
        <v>4515543</v>
      </c>
      <c r="I87" s="446">
        <v>205431</v>
      </c>
      <c r="J87" s="511"/>
    </row>
    <row r="88" spans="1:10" ht="24" x14ac:dyDescent="0.15">
      <c r="A88" s="527"/>
      <c r="B88" s="193" t="s">
        <v>432</v>
      </c>
      <c r="C88" s="171" t="s">
        <v>581</v>
      </c>
      <c r="D88" s="168" t="s">
        <v>263</v>
      </c>
      <c r="E88" s="402">
        <v>600</v>
      </c>
      <c r="F88" s="158">
        <f>E88*こちらの注文書シートをご利用ください!$H$9</f>
        <v>0</v>
      </c>
      <c r="G88" s="168"/>
      <c r="H88" s="187">
        <v>4515543</v>
      </c>
      <c r="I88" s="445">
        <v>205448</v>
      </c>
      <c r="J88" s="511"/>
    </row>
    <row r="89" spans="1:10" ht="24" x14ac:dyDescent="0.15">
      <c r="A89" s="527"/>
      <c r="B89" s="193" t="s">
        <v>433</v>
      </c>
      <c r="C89" s="171" t="s">
        <v>581</v>
      </c>
      <c r="D89" s="168" t="s">
        <v>298</v>
      </c>
      <c r="E89" s="402">
        <v>600</v>
      </c>
      <c r="F89" s="158">
        <f>E89*こちらの注文書シートをご利用ください!$H$9</f>
        <v>0</v>
      </c>
      <c r="G89" s="168"/>
      <c r="H89" s="187">
        <v>4515543</v>
      </c>
      <c r="I89" s="445">
        <v>205455</v>
      </c>
      <c r="J89" s="511"/>
    </row>
    <row r="90" spans="1:10" ht="24" x14ac:dyDescent="0.15">
      <c r="A90" s="527"/>
      <c r="B90" s="193" t="s">
        <v>434</v>
      </c>
      <c r="C90" s="171" t="s">
        <v>581</v>
      </c>
      <c r="D90" s="168" t="s">
        <v>299</v>
      </c>
      <c r="E90" s="402">
        <v>600</v>
      </c>
      <c r="F90" s="158">
        <f>E90*こちらの注文書シートをご利用ください!$H$9</f>
        <v>0</v>
      </c>
      <c r="G90" s="168"/>
      <c r="H90" s="187">
        <v>4515543</v>
      </c>
      <c r="I90" s="445">
        <v>205462</v>
      </c>
      <c r="J90" s="511"/>
    </row>
    <row r="91" spans="1:10" ht="24" x14ac:dyDescent="0.15">
      <c r="A91" s="527"/>
      <c r="B91" s="193" t="s">
        <v>435</v>
      </c>
      <c r="C91" s="171" t="s">
        <v>582</v>
      </c>
      <c r="D91" s="168" t="s">
        <v>262</v>
      </c>
      <c r="E91" s="402">
        <v>1200</v>
      </c>
      <c r="F91" s="158">
        <f>E91*こちらの注文書シートをご利用ください!$H$9</f>
        <v>0</v>
      </c>
      <c r="G91" s="168"/>
      <c r="H91" s="187">
        <v>4515543</v>
      </c>
      <c r="I91" s="445">
        <v>205479</v>
      </c>
      <c r="J91" s="511"/>
    </row>
    <row r="92" spans="1:10" ht="24" x14ac:dyDescent="0.15">
      <c r="A92" s="527"/>
      <c r="B92" s="172" t="s">
        <v>436</v>
      </c>
      <c r="C92" s="171" t="s">
        <v>582</v>
      </c>
      <c r="D92" s="168" t="s">
        <v>263</v>
      </c>
      <c r="E92" s="402">
        <v>1200</v>
      </c>
      <c r="F92" s="158">
        <f>E92*こちらの注文書シートをご利用ください!$H$9</f>
        <v>0</v>
      </c>
      <c r="G92" s="168"/>
      <c r="H92" s="187">
        <v>4515543</v>
      </c>
      <c r="I92" s="444">
        <v>205486</v>
      </c>
      <c r="J92" s="511"/>
    </row>
    <row r="93" spans="1:10" ht="24" x14ac:dyDescent="0.15">
      <c r="A93" s="527"/>
      <c r="B93" s="172" t="s">
        <v>437</v>
      </c>
      <c r="C93" s="171" t="s">
        <v>582</v>
      </c>
      <c r="D93" s="168" t="s">
        <v>298</v>
      </c>
      <c r="E93" s="402">
        <v>1200</v>
      </c>
      <c r="F93" s="158">
        <f>E93*こちらの注文書シートをご利用ください!$H$9</f>
        <v>0</v>
      </c>
      <c r="G93" s="168"/>
      <c r="H93" s="187">
        <v>4515543</v>
      </c>
      <c r="I93" s="444">
        <v>205493</v>
      </c>
      <c r="J93" s="511"/>
    </row>
    <row r="94" spans="1:10" ht="24" x14ac:dyDescent="0.15">
      <c r="A94" s="527"/>
      <c r="B94" s="172" t="s">
        <v>438</v>
      </c>
      <c r="C94" s="171" t="s">
        <v>582</v>
      </c>
      <c r="D94" s="168" t="s">
        <v>299</v>
      </c>
      <c r="E94" s="402">
        <v>1200</v>
      </c>
      <c r="F94" s="158">
        <f>E94*こちらの注文書シートをご利用ください!$H$9</f>
        <v>0</v>
      </c>
      <c r="G94" s="168"/>
      <c r="H94" s="187">
        <v>4515543</v>
      </c>
      <c r="I94" s="444">
        <v>205509</v>
      </c>
      <c r="J94" s="511"/>
    </row>
    <row r="95" spans="1:10" ht="24" x14ac:dyDescent="0.15">
      <c r="A95" s="527"/>
      <c r="B95" s="172" t="s">
        <v>191</v>
      </c>
      <c r="C95" s="172" t="s">
        <v>192</v>
      </c>
      <c r="D95" s="168" t="s">
        <v>272</v>
      </c>
      <c r="E95" s="402">
        <v>650</v>
      </c>
      <c r="F95" s="158">
        <f>E95*こちらの注文書シートをご利用ください!$H$9</f>
        <v>0</v>
      </c>
      <c r="G95" s="168"/>
      <c r="H95" s="186">
        <v>4515543</v>
      </c>
      <c r="I95" s="443">
        <v>711314</v>
      </c>
      <c r="J95" s="511"/>
    </row>
    <row r="96" spans="1:10" ht="24" x14ac:dyDescent="0.15">
      <c r="A96" s="527"/>
      <c r="B96" s="172" t="s">
        <v>193</v>
      </c>
      <c r="C96" s="172" t="s">
        <v>192</v>
      </c>
      <c r="D96" s="168" t="s">
        <v>264</v>
      </c>
      <c r="E96" s="402">
        <v>650</v>
      </c>
      <c r="F96" s="158">
        <f>E96*こちらの注文書シートをご利用ください!$H$9</f>
        <v>0</v>
      </c>
      <c r="G96" s="168"/>
      <c r="H96" s="186">
        <v>4515543</v>
      </c>
      <c r="I96" s="443">
        <v>711321</v>
      </c>
      <c r="J96" s="511"/>
    </row>
    <row r="97" spans="1:10" ht="24" x14ac:dyDescent="0.15">
      <c r="A97" s="527"/>
      <c r="B97" s="172" t="s">
        <v>194</v>
      </c>
      <c r="C97" s="172" t="s">
        <v>192</v>
      </c>
      <c r="D97" s="168" t="s">
        <v>273</v>
      </c>
      <c r="E97" s="402">
        <v>650</v>
      </c>
      <c r="F97" s="158">
        <f>E97*こちらの注文書シートをご利用ください!$H$9</f>
        <v>0</v>
      </c>
      <c r="G97" s="168"/>
      <c r="H97" s="186">
        <v>4515543</v>
      </c>
      <c r="I97" s="443">
        <v>711352</v>
      </c>
      <c r="J97" s="511"/>
    </row>
    <row r="98" spans="1:10" ht="24" x14ac:dyDescent="0.15">
      <c r="A98" s="527"/>
      <c r="B98" s="172" t="s">
        <v>109</v>
      </c>
      <c r="C98" s="172" t="s">
        <v>192</v>
      </c>
      <c r="D98" s="168" t="s">
        <v>276</v>
      </c>
      <c r="E98" s="402">
        <v>650</v>
      </c>
      <c r="F98" s="158">
        <f>E98*こちらの注文書シートをご利用ください!$H$9</f>
        <v>0</v>
      </c>
      <c r="G98" s="168"/>
      <c r="H98" s="186">
        <v>4515543</v>
      </c>
      <c r="I98" s="443">
        <v>711376</v>
      </c>
      <c r="J98" s="511"/>
    </row>
    <row r="99" spans="1:10" ht="24" x14ac:dyDescent="0.15">
      <c r="A99" s="527"/>
      <c r="B99" s="172" t="s">
        <v>195</v>
      </c>
      <c r="C99" s="172" t="s">
        <v>192</v>
      </c>
      <c r="D99" s="168" t="s">
        <v>274</v>
      </c>
      <c r="E99" s="402">
        <v>650</v>
      </c>
      <c r="F99" s="158">
        <f>E99*こちらの注文書シートをご利用ください!$H$9</f>
        <v>0</v>
      </c>
      <c r="G99" s="168"/>
      <c r="H99" s="186">
        <v>4515543</v>
      </c>
      <c r="I99" s="444">
        <v>711468</v>
      </c>
      <c r="J99" s="511"/>
    </row>
    <row r="100" spans="1:10" ht="24.75" thickBot="1" x14ac:dyDescent="0.2">
      <c r="A100" s="532"/>
      <c r="B100" s="294" t="s">
        <v>196</v>
      </c>
      <c r="C100" s="294" t="s">
        <v>192</v>
      </c>
      <c r="D100" s="296" t="s">
        <v>275</v>
      </c>
      <c r="E100" s="405">
        <v>650</v>
      </c>
      <c r="F100" s="297">
        <f>E100*こちらの注文書シートをご利用ください!$H$9</f>
        <v>0</v>
      </c>
      <c r="G100" s="296"/>
      <c r="H100" s="352">
        <v>4515543</v>
      </c>
      <c r="I100" s="447">
        <v>711475</v>
      </c>
      <c r="J100" s="511"/>
    </row>
    <row r="101" spans="1:10" ht="24.75" thickTop="1" x14ac:dyDescent="0.15">
      <c r="A101" s="533">
        <v>14</v>
      </c>
      <c r="B101" s="318" t="s">
        <v>746</v>
      </c>
      <c r="C101" s="396" t="s">
        <v>751</v>
      </c>
      <c r="D101" s="293" t="s">
        <v>753</v>
      </c>
      <c r="E101" s="354">
        <v>3500</v>
      </c>
      <c r="F101" s="150">
        <f>E101*こちらの注文書シートをご利用ください!$H$9</f>
        <v>0</v>
      </c>
      <c r="G101" s="330"/>
      <c r="H101" s="335">
        <v>4515543</v>
      </c>
      <c r="I101" s="419">
        <v>206513</v>
      </c>
      <c r="J101" s="511"/>
    </row>
    <row r="102" spans="1:10" ht="24" x14ac:dyDescent="0.15">
      <c r="A102" s="520"/>
      <c r="B102" s="328" t="s">
        <v>747</v>
      </c>
      <c r="C102" s="397" t="s">
        <v>751</v>
      </c>
      <c r="D102" s="292" t="s">
        <v>754</v>
      </c>
      <c r="E102" s="342">
        <v>3500</v>
      </c>
      <c r="F102" s="150">
        <f>E102*こちらの注文書シートをご利用ください!$H$9</f>
        <v>0</v>
      </c>
      <c r="G102" s="330"/>
      <c r="H102" s="331">
        <v>4515543</v>
      </c>
      <c r="I102" s="420">
        <v>206520</v>
      </c>
      <c r="J102" s="511"/>
    </row>
    <row r="103" spans="1:10" ht="24" x14ac:dyDescent="0.15">
      <c r="A103" s="520"/>
      <c r="B103" s="328" t="s">
        <v>748</v>
      </c>
      <c r="C103" s="397" t="s">
        <v>752</v>
      </c>
      <c r="D103" s="292" t="s">
        <v>755</v>
      </c>
      <c r="E103" s="342">
        <v>1800</v>
      </c>
      <c r="F103" s="150">
        <f>E103*こちらの注文書シートをご利用ください!$H$9</f>
        <v>0</v>
      </c>
      <c r="G103" s="330"/>
      <c r="H103" s="331">
        <v>4515543</v>
      </c>
      <c r="I103" s="420">
        <v>206537</v>
      </c>
      <c r="J103" s="511"/>
    </row>
    <row r="104" spans="1:10" ht="24" x14ac:dyDescent="0.15">
      <c r="A104" s="520"/>
      <c r="B104" s="328" t="s">
        <v>749</v>
      </c>
      <c r="C104" s="397" t="s">
        <v>752</v>
      </c>
      <c r="D104" s="292" t="s">
        <v>756</v>
      </c>
      <c r="E104" s="342">
        <v>1800</v>
      </c>
      <c r="F104" s="150">
        <f>E104*こちらの注文書シートをご利用ください!$H$9</f>
        <v>0</v>
      </c>
      <c r="G104" s="330"/>
      <c r="H104" s="331">
        <v>4515543</v>
      </c>
      <c r="I104" s="420">
        <v>206544</v>
      </c>
      <c r="J104" s="511"/>
    </row>
    <row r="105" spans="1:10" ht="24.75" thickBot="1" x14ac:dyDescent="0.2">
      <c r="A105" s="521"/>
      <c r="B105" s="353" t="s">
        <v>750</v>
      </c>
      <c r="C105" s="398" t="s">
        <v>752</v>
      </c>
      <c r="D105" s="332" t="s">
        <v>757</v>
      </c>
      <c r="E105" s="344">
        <v>1800</v>
      </c>
      <c r="F105" s="377">
        <f>E105*こちらの注文書シートをご利用ください!$H$9</f>
        <v>0</v>
      </c>
      <c r="G105" s="333"/>
      <c r="H105" s="334">
        <v>4515543</v>
      </c>
      <c r="I105" s="448">
        <v>206551</v>
      </c>
      <c r="J105" s="511"/>
    </row>
    <row r="106" spans="1:10" ht="24.75" thickTop="1" x14ac:dyDescent="0.15">
      <c r="A106" s="519">
        <v>15</v>
      </c>
      <c r="B106" s="318" t="s">
        <v>758</v>
      </c>
      <c r="C106" s="318" t="s">
        <v>761</v>
      </c>
      <c r="D106" s="293" t="s">
        <v>764</v>
      </c>
      <c r="E106" s="338">
        <v>1000</v>
      </c>
      <c r="F106" s="150">
        <f>E106*こちらの注文書シートをご利用ください!$H$9</f>
        <v>0</v>
      </c>
      <c r="G106" s="293"/>
      <c r="H106" s="335">
        <v>4515543</v>
      </c>
      <c r="I106" s="419">
        <v>244881</v>
      </c>
      <c r="J106" s="511"/>
    </row>
    <row r="107" spans="1:10" ht="24" x14ac:dyDescent="0.15">
      <c r="A107" s="520"/>
      <c r="B107" s="328" t="s">
        <v>44</v>
      </c>
      <c r="C107" s="328" t="s">
        <v>761</v>
      </c>
      <c r="D107" s="292" t="s">
        <v>765</v>
      </c>
      <c r="E107" s="339">
        <v>1000</v>
      </c>
      <c r="F107" s="150">
        <f>E107*こちらの注文書シートをご利用ください!$H$9</f>
        <v>0</v>
      </c>
      <c r="G107" s="292"/>
      <c r="H107" s="331">
        <v>4515543</v>
      </c>
      <c r="I107" s="420">
        <v>244898</v>
      </c>
      <c r="J107" s="511"/>
    </row>
    <row r="108" spans="1:10" ht="24" x14ac:dyDescent="0.15">
      <c r="A108" s="520"/>
      <c r="B108" s="328" t="s">
        <v>45</v>
      </c>
      <c r="C108" s="328" t="s">
        <v>761</v>
      </c>
      <c r="D108" s="292" t="s">
        <v>766</v>
      </c>
      <c r="E108" s="339">
        <v>1000</v>
      </c>
      <c r="F108" s="150">
        <f>E108*こちらの注文書シートをご利用ください!$H$9</f>
        <v>0</v>
      </c>
      <c r="G108" s="292"/>
      <c r="H108" s="331">
        <v>4515543</v>
      </c>
      <c r="I108" s="420">
        <v>244904</v>
      </c>
      <c r="J108" s="511"/>
    </row>
    <row r="109" spans="1:10" ht="24" x14ac:dyDescent="0.15">
      <c r="A109" s="520"/>
      <c r="B109" s="328" t="s">
        <v>46</v>
      </c>
      <c r="C109" s="328" t="s">
        <v>761</v>
      </c>
      <c r="D109" s="292" t="s">
        <v>767</v>
      </c>
      <c r="E109" s="339">
        <v>1000</v>
      </c>
      <c r="F109" s="150">
        <f>E109*こちらの注文書シートをご利用ください!$H$9</f>
        <v>0</v>
      </c>
      <c r="G109" s="292"/>
      <c r="H109" s="331">
        <v>4515543</v>
      </c>
      <c r="I109" s="420">
        <v>244911</v>
      </c>
      <c r="J109" s="511"/>
    </row>
    <row r="110" spans="1:10" ht="24" x14ac:dyDescent="0.15">
      <c r="A110" s="520"/>
      <c r="B110" s="328" t="s">
        <v>759</v>
      </c>
      <c r="C110" s="328" t="s">
        <v>761</v>
      </c>
      <c r="D110" s="292" t="s">
        <v>768</v>
      </c>
      <c r="E110" s="339">
        <v>1000</v>
      </c>
      <c r="F110" s="150">
        <f>E110*こちらの注文書シートをご利用ください!$H$9</f>
        <v>0</v>
      </c>
      <c r="G110" s="292"/>
      <c r="H110" s="331">
        <v>4515543</v>
      </c>
      <c r="I110" s="420" t="s">
        <v>597</v>
      </c>
      <c r="J110" s="511"/>
    </row>
    <row r="111" spans="1:10" ht="24" x14ac:dyDescent="0.15">
      <c r="A111" s="520"/>
      <c r="B111" s="328" t="s">
        <v>760</v>
      </c>
      <c r="C111" s="328" t="s">
        <v>761</v>
      </c>
      <c r="D111" s="292" t="s">
        <v>769</v>
      </c>
      <c r="E111" s="339">
        <v>1000</v>
      </c>
      <c r="F111" s="150">
        <f>E111*こちらの注文書シートをご利用ください!$H$9</f>
        <v>0</v>
      </c>
      <c r="G111" s="292"/>
      <c r="H111" s="331">
        <v>4515543</v>
      </c>
      <c r="I111" s="420" t="s">
        <v>598</v>
      </c>
      <c r="J111" s="511"/>
    </row>
    <row r="112" spans="1:10" ht="24" x14ac:dyDescent="0.15">
      <c r="A112" s="520"/>
      <c r="B112" s="328" t="s">
        <v>208</v>
      </c>
      <c r="C112" s="328" t="s">
        <v>762</v>
      </c>
      <c r="D112" s="292" t="s">
        <v>770</v>
      </c>
      <c r="E112" s="339">
        <v>1000</v>
      </c>
      <c r="F112" s="150">
        <f>E112*こちらの注文書シートをご利用ください!$H$9</f>
        <v>0</v>
      </c>
      <c r="G112" s="292"/>
      <c r="H112" s="331">
        <v>4515543</v>
      </c>
      <c r="I112" s="420">
        <v>246823</v>
      </c>
      <c r="J112" s="511"/>
    </row>
    <row r="113" spans="1:10" ht="24" x14ac:dyDescent="0.15">
      <c r="A113" s="520"/>
      <c r="B113" s="328" t="s">
        <v>119</v>
      </c>
      <c r="C113" s="328" t="s">
        <v>762</v>
      </c>
      <c r="D113" s="292" t="s">
        <v>771</v>
      </c>
      <c r="E113" s="339">
        <v>1000</v>
      </c>
      <c r="F113" s="150">
        <f>E113*こちらの注文書シートをご利用ください!$H$9</f>
        <v>0</v>
      </c>
      <c r="G113" s="292"/>
      <c r="H113" s="331">
        <v>4515543</v>
      </c>
      <c r="I113" s="420">
        <v>246830</v>
      </c>
      <c r="J113" s="511"/>
    </row>
    <row r="114" spans="1:10" ht="24" x14ac:dyDescent="0.15">
      <c r="A114" s="520"/>
      <c r="B114" s="328" t="s">
        <v>185</v>
      </c>
      <c r="C114" s="328" t="s">
        <v>763</v>
      </c>
      <c r="D114" s="292" t="s">
        <v>772</v>
      </c>
      <c r="E114" s="339">
        <v>2000</v>
      </c>
      <c r="F114" s="150">
        <f>E114*こちらの注文書シートをご利用ください!$H$9</f>
        <v>0</v>
      </c>
      <c r="G114" s="292"/>
      <c r="H114" s="331">
        <v>4515543</v>
      </c>
      <c r="I114" s="420">
        <v>114504</v>
      </c>
      <c r="J114" s="511"/>
    </row>
    <row r="115" spans="1:10" ht="24.75" thickBot="1" x14ac:dyDescent="0.2">
      <c r="A115" s="521"/>
      <c r="B115" s="353" t="s">
        <v>186</v>
      </c>
      <c r="C115" s="353" t="s">
        <v>763</v>
      </c>
      <c r="D115" s="298" t="s">
        <v>773</v>
      </c>
      <c r="E115" s="345">
        <v>2000</v>
      </c>
      <c r="F115" s="378">
        <f>E115*こちらの注文書シートをご利用ください!$H$9</f>
        <v>0</v>
      </c>
      <c r="G115" s="298"/>
      <c r="H115" s="334">
        <v>4515543</v>
      </c>
      <c r="I115" s="448">
        <v>114511</v>
      </c>
      <c r="J115" s="511"/>
    </row>
    <row r="116" spans="1:10" ht="24.75" thickTop="1" x14ac:dyDescent="0.15">
      <c r="A116" s="516">
        <v>16</v>
      </c>
      <c r="B116" s="318" t="s">
        <v>778</v>
      </c>
      <c r="C116" s="318" t="s">
        <v>774</v>
      </c>
      <c r="D116" s="293" t="s">
        <v>791</v>
      </c>
      <c r="E116" s="338">
        <v>3000</v>
      </c>
      <c r="F116" s="150">
        <f>E116*こちらの注文書シートをご利用ください!$H$9</f>
        <v>0</v>
      </c>
      <c r="G116" s="293"/>
      <c r="H116" s="335">
        <v>4515543</v>
      </c>
      <c r="I116" s="419">
        <v>206650</v>
      </c>
      <c r="J116" s="511"/>
    </row>
    <row r="117" spans="1:10" ht="24" x14ac:dyDescent="0.15">
      <c r="A117" s="517"/>
      <c r="B117" s="328" t="s">
        <v>779</v>
      </c>
      <c r="C117" s="328" t="s">
        <v>774</v>
      </c>
      <c r="D117" s="292" t="s">
        <v>792</v>
      </c>
      <c r="E117" s="339">
        <v>3000</v>
      </c>
      <c r="F117" s="150">
        <f>E117*こちらの注文書シートをご利用ください!$H$9</f>
        <v>0</v>
      </c>
      <c r="G117" s="292"/>
      <c r="H117" s="331">
        <v>4515543</v>
      </c>
      <c r="I117" s="420">
        <v>206667</v>
      </c>
      <c r="J117" s="511"/>
    </row>
    <row r="118" spans="1:10" ht="24" x14ac:dyDescent="0.15">
      <c r="A118" s="517"/>
      <c r="B118" s="328" t="s">
        <v>780</v>
      </c>
      <c r="C118" s="328" t="s">
        <v>775</v>
      </c>
      <c r="D118" s="292" t="s">
        <v>277</v>
      </c>
      <c r="E118" s="339">
        <v>3000</v>
      </c>
      <c r="F118" s="150">
        <f>E118*こちらの注文書シートをご利用ください!$H$9</f>
        <v>0</v>
      </c>
      <c r="G118" s="292"/>
      <c r="H118" s="331">
        <v>4515543</v>
      </c>
      <c r="I118" s="420">
        <v>240128</v>
      </c>
      <c r="J118" s="511"/>
    </row>
    <row r="119" spans="1:10" ht="24" x14ac:dyDescent="0.15">
      <c r="A119" s="517"/>
      <c r="B119" s="328" t="s">
        <v>781</v>
      </c>
      <c r="C119" s="328" t="s">
        <v>774</v>
      </c>
      <c r="D119" s="292" t="s">
        <v>793</v>
      </c>
      <c r="E119" s="339">
        <v>3000</v>
      </c>
      <c r="F119" s="150">
        <f>E119*こちらの注文書シートをご利用ください!$H$9</f>
        <v>0</v>
      </c>
      <c r="G119" s="292"/>
      <c r="H119" s="331">
        <v>4515543</v>
      </c>
      <c r="I119" s="420">
        <v>206674</v>
      </c>
      <c r="J119" s="511"/>
    </row>
    <row r="120" spans="1:10" ht="24" x14ac:dyDescent="0.15">
      <c r="A120" s="517"/>
      <c r="B120" s="328" t="s">
        <v>782</v>
      </c>
      <c r="C120" s="328" t="s">
        <v>775</v>
      </c>
      <c r="D120" s="292" t="s">
        <v>279</v>
      </c>
      <c r="E120" s="339">
        <v>3000</v>
      </c>
      <c r="F120" s="150">
        <f>E120*こちらの注文書シートをご利用ください!$H$9</f>
        <v>0</v>
      </c>
      <c r="G120" s="292"/>
      <c r="H120" s="331">
        <v>4515543</v>
      </c>
      <c r="I120" s="420">
        <v>240241</v>
      </c>
      <c r="J120" s="511"/>
    </row>
    <row r="121" spans="1:10" ht="24" x14ac:dyDescent="0.15">
      <c r="A121" s="517"/>
      <c r="B121" s="328" t="s">
        <v>783</v>
      </c>
      <c r="C121" s="328" t="s">
        <v>774</v>
      </c>
      <c r="D121" s="292" t="s">
        <v>794</v>
      </c>
      <c r="E121" s="339">
        <v>3000</v>
      </c>
      <c r="F121" s="150">
        <f>E121*こちらの注文書シートをご利用ください!$H$9</f>
        <v>0</v>
      </c>
      <c r="G121" s="292"/>
      <c r="H121" s="331">
        <v>4515543</v>
      </c>
      <c r="I121" s="420">
        <v>206681</v>
      </c>
      <c r="J121" s="511"/>
    </row>
    <row r="122" spans="1:10" ht="24" x14ac:dyDescent="0.15">
      <c r="A122" s="517"/>
      <c r="B122" s="328" t="s">
        <v>784</v>
      </c>
      <c r="C122" s="328" t="s">
        <v>775</v>
      </c>
      <c r="D122" s="292" t="s">
        <v>430</v>
      </c>
      <c r="E122" s="339">
        <v>3000</v>
      </c>
      <c r="F122" s="150">
        <f>E122*こちらの注文書シートをご利用ください!$H$9</f>
        <v>0</v>
      </c>
      <c r="G122" s="292"/>
      <c r="H122" s="331">
        <v>4515543</v>
      </c>
      <c r="I122" s="420">
        <v>206032</v>
      </c>
      <c r="J122" s="511"/>
    </row>
    <row r="123" spans="1:10" ht="24" x14ac:dyDescent="0.15">
      <c r="A123" s="517"/>
      <c r="B123" s="328" t="s">
        <v>785</v>
      </c>
      <c r="C123" s="328" t="s">
        <v>775</v>
      </c>
      <c r="D123" s="292" t="s">
        <v>280</v>
      </c>
      <c r="E123" s="339">
        <v>3000</v>
      </c>
      <c r="F123" s="150">
        <f>E123*こちらの注文書シートをご利用ください!$H$9</f>
        <v>0</v>
      </c>
      <c r="G123" s="292"/>
      <c r="H123" s="331">
        <v>4515543</v>
      </c>
      <c r="I123" s="420">
        <v>245635</v>
      </c>
      <c r="J123" s="511"/>
    </row>
    <row r="124" spans="1:10" ht="24" x14ac:dyDescent="0.15">
      <c r="A124" s="517"/>
      <c r="B124" s="328" t="s">
        <v>786</v>
      </c>
      <c r="C124" s="328" t="s">
        <v>776</v>
      </c>
      <c r="D124" s="292" t="s">
        <v>795</v>
      </c>
      <c r="E124" s="339">
        <v>1000</v>
      </c>
      <c r="F124" s="150">
        <f>E124*こちらの注文書シートをご利用ください!$H$9</f>
        <v>0</v>
      </c>
      <c r="G124" s="292"/>
      <c r="H124" s="331">
        <v>4515543</v>
      </c>
      <c r="I124" s="420">
        <v>206711</v>
      </c>
      <c r="J124" s="511"/>
    </row>
    <row r="125" spans="1:10" ht="24" x14ac:dyDescent="0.15">
      <c r="A125" s="517"/>
      <c r="B125" s="328" t="s">
        <v>787</v>
      </c>
      <c r="C125" s="328" t="s">
        <v>777</v>
      </c>
      <c r="D125" s="292" t="s">
        <v>282</v>
      </c>
      <c r="E125" s="339">
        <v>1000</v>
      </c>
      <c r="F125" s="150">
        <f>E125*こちらの注文書シートをご利用ください!$H$9</f>
        <v>0</v>
      </c>
      <c r="G125" s="292"/>
      <c r="H125" s="331">
        <v>4515543</v>
      </c>
      <c r="I125" s="420">
        <v>240432</v>
      </c>
      <c r="J125" s="511"/>
    </row>
    <row r="126" spans="1:10" ht="24" x14ac:dyDescent="0.15">
      <c r="A126" s="517"/>
      <c r="B126" s="328" t="s">
        <v>788</v>
      </c>
      <c r="C126" s="328" t="s">
        <v>777</v>
      </c>
      <c r="D126" s="292" t="s">
        <v>283</v>
      </c>
      <c r="E126" s="339">
        <v>1000</v>
      </c>
      <c r="F126" s="150">
        <f>E126*こちらの注文書シートをご利用ください!$H$9</f>
        <v>0</v>
      </c>
      <c r="G126" s="292"/>
      <c r="H126" s="331">
        <v>4515543</v>
      </c>
      <c r="I126" s="420">
        <v>240449</v>
      </c>
      <c r="J126" s="511"/>
    </row>
    <row r="127" spans="1:10" ht="24" x14ac:dyDescent="0.15">
      <c r="A127" s="517"/>
      <c r="B127" s="328" t="s">
        <v>53</v>
      </c>
      <c r="C127" s="328" t="s">
        <v>777</v>
      </c>
      <c r="D127" s="292" t="s">
        <v>278</v>
      </c>
      <c r="E127" s="339">
        <v>1000</v>
      </c>
      <c r="F127" s="150">
        <f>E127*こちらの注文書シートをご利用ください!$H$9</f>
        <v>0</v>
      </c>
      <c r="G127" s="292"/>
      <c r="H127" s="331">
        <v>4515543</v>
      </c>
      <c r="I127" s="420">
        <v>246243</v>
      </c>
      <c r="J127" s="511"/>
    </row>
    <row r="128" spans="1:10" ht="24" x14ac:dyDescent="0.15">
      <c r="A128" s="517"/>
      <c r="B128" s="328" t="s">
        <v>789</v>
      </c>
      <c r="C128" s="328" t="s">
        <v>777</v>
      </c>
      <c r="D128" s="292" t="s">
        <v>284</v>
      </c>
      <c r="E128" s="339">
        <v>1000</v>
      </c>
      <c r="F128" s="150">
        <f>E128*こちらの注文書シートをご利用ください!$H$9</f>
        <v>0</v>
      </c>
      <c r="G128" s="292"/>
      <c r="H128" s="331">
        <v>4515543</v>
      </c>
      <c r="I128" s="420">
        <v>246243</v>
      </c>
      <c r="J128" s="511"/>
    </row>
    <row r="129" spans="1:10" ht="24.75" thickBot="1" x14ac:dyDescent="0.2">
      <c r="A129" s="518"/>
      <c r="B129" s="353" t="s">
        <v>790</v>
      </c>
      <c r="C129" s="353" t="s">
        <v>777</v>
      </c>
      <c r="D129" s="298" t="s">
        <v>280</v>
      </c>
      <c r="E129" s="345">
        <v>1000</v>
      </c>
      <c r="F129" s="378">
        <f>E129*こちらの注文書シートをご利用ください!$H$9</f>
        <v>0</v>
      </c>
      <c r="G129" s="298"/>
      <c r="H129" s="334">
        <v>4515543</v>
      </c>
      <c r="I129" s="448">
        <v>246182</v>
      </c>
      <c r="J129" s="511"/>
    </row>
    <row r="130" spans="1:10" ht="24.75" thickTop="1" x14ac:dyDescent="0.15">
      <c r="A130" s="562">
        <v>17</v>
      </c>
      <c r="B130" s="183" t="s">
        <v>197</v>
      </c>
      <c r="C130" s="183" t="s">
        <v>596</v>
      </c>
      <c r="D130" s="153" t="s">
        <v>283</v>
      </c>
      <c r="E130" s="404">
        <v>600</v>
      </c>
      <c r="F130" s="150">
        <f>E130*こちらの注文書シートをご利用ください!$H$9</f>
        <v>0</v>
      </c>
      <c r="G130" s="153"/>
      <c r="H130" s="185">
        <v>4515543</v>
      </c>
      <c r="I130" s="449">
        <v>711383</v>
      </c>
      <c r="J130" s="511"/>
    </row>
    <row r="131" spans="1:10" ht="24" x14ac:dyDescent="0.15">
      <c r="A131" s="527"/>
      <c r="B131" s="172" t="s">
        <v>198</v>
      </c>
      <c r="C131" s="172" t="s">
        <v>596</v>
      </c>
      <c r="D131" s="168" t="s">
        <v>286</v>
      </c>
      <c r="E131" s="402">
        <v>600</v>
      </c>
      <c r="F131" s="158">
        <f>E131*こちらの注文書シートをご利用ください!$H$9</f>
        <v>0</v>
      </c>
      <c r="G131" s="168"/>
      <c r="H131" s="186">
        <v>4515543</v>
      </c>
      <c r="I131" s="443">
        <v>711390</v>
      </c>
      <c r="J131" s="511"/>
    </row>
    <row r="132" spans="1:10" ht="24" x14ac:dyDescent="0.15">
      <c r="A132" s="527"/>
      <c r="B132" s="172" t="s">
        <v>199</v>
      </c>
      <c r="C132" s="172" t="s">
        <v>596</v>
      </c>
      <c r="D132" s="168" t="s">
        <v>285</v>
      </c>
      <c r="E132" s="402">
        <v>600</v>
      </c>
      <c r="F132" s="158">
        <f>E132*こちらの注文書シートをご利用ください!$H$9</f>
        <v>0</v>
      </c>
      <c r="G132" s="168"/>
      <c r="H132" s="186">
        <v>4515543</v>
      </c>
      <c r="I132" s="443">
        <v>711406</v>
      </c>
      <c r="J132" s="511"/>
    </row>
    <row r="133" spans="1:10" ht="24" x14ac:dyDescent="0.15">
      <c r="A133" s="527"/>
      <c r="B133" s="172" t="s">
        <v>140</v>
      </c>
      <c r="C133" s="172" t="s">
        <v>596</v>
      </c>
      <c r="D133" s="168" t="s">
        <v>281</v>
      </c>
      <c r="E133" s="402">
        <v>600</v>
      </c>
      <c r="F133" s="158">
        <f>E133*こちらの注文書シートをご利用ください!$H$9</f>
        <v>0</v>
      </c>
      <c r="G133" s="168"/>
      <c r="H133" s="186">
        <v>4515543</v>
      </c>
      <c r="I133" s="443">
        <v>711413</v>
      </c>
      <c r="J133" s="511"/>
    </row>
    <row r="134" spans="1:10" ht="24" x14ac:dyDescent="0.15">
      <c r="A134" s="527"/>
      <c r="B134" s="172" t="s">
        <v>141</v>
      </c>
      <c r="C134" s="172" t="s">
        <v>596</v>
      </c>
      <c r="D134" s="168" t="s">
        <v>287</v>
      </c>
      <c r="E134" s="402">
        <v>600</v>
      </c>
      <c r="F134" s="158">
        <f>E134*こちらの注文書シートをご利用ください!$H$9</f>
        <v>0</v>
      </c>
      <c r="G134" s="168"/>
      <c r="H134" s="186">
        <v>4515543</v>
      </c>
      <c r="I134" s="443">
        <v>711420</v>
      </c>
      <c r="J134" s="511"/>
    </row>
    <row r="135" spans="1:10" ht="24" x14ac:dyDescent="0.15">
      <c r="A135" s="527"/>
      <c r="B135" s="172" t="s">
        <v>142</v>
      </c>
      <c r="C135" s="172" t="s">
        <v>596</v>
      </c>
      <c r="D135" s="168" t="s">
        <v>288</v>
      </c>
      <c r="E135" s="402">
        <v>600</v>
      </c>
      <c r="F135" s="158">
        <f>E135*こちらの注文書シートをご利用ください!$H$9</f>
        <v>0</v>
      </c>
      <c r="G135" s="168"/>
      <c r="H135" s="186">
        <v>4515543</v>
      </c>
      <c r="I135" s="443">
        <v>711437</v>
      </c>
      <c r="J135" s="511"/>
    </row>
    <row r="136" spans="1:10" ht="24" x14ac:dyDescent="0.15">
      <c r="A136" s="527"/>
      <c r="B136" s="172" t="s">
        <v>200</v>
      </c>
      <c r="C136" s="172" t="s">
        <v>201</v>
      </c>
      <c r="D136" s="168" t="s">
        <v>289</v>
      </c>
      <c r="E136" s="402">
        <v>800</v>
      </c>
      <c r="F136" s="158">
        <f>E136*こちらの注文書シートをご利用ください!$H$9</f>
        <v>0</v>
      </c>
      <c r="G136" s="168"/>
      <c r="H136" s="186">
        <v>4515543</v>
      </c>
      <c r="I136" s="444">
        <v>711512</v>
      </c>
      <c r="J136" s="511"/>
    </row>
    <row r="137" spans="1:10" ht="24" x14ac:dyDescent="0.15">
      <c r="A137" s="527"/>
      <c r="B137" s="172" t="s">
        <v>202</v>
      </c>
      <c r="C137" s="172" t="s">
        <v>201</v>
      </c>
      <c r="D137" s="168" t="s">
        <v>290</v>
      </c>
      <c r="E137" s="402">
        <v>800</v>
      </c>
      <c r="F137" s="158">
        <f>E137*こちらの注文書シートをご利用ください!$H$9</f>
        <v>0</v>
      </c>
      <c r="G137" s="168"/>
      <c r="H137" s="186">
        <v>4515543</v>
      </c>
      <c r="I137" s="444">
        <v>711529</v>
      </c>
      <c r="J137" s="511"/>
    </row>
    <row r="138" spans="1:10" ht="24.75" thickBot="1" x14ac:dyDescent="0.2">
      <c r="A138" s="532"/>
      <c r="B138" s="294" t="s">
        <v>203</v>
      </c>
      <c r="C138" s="294" t="s">
        <v>201</v>
      </c>
      <c r="D138" s="296" t="s">
        <v>291</v>
      </c>
      <c r="E138" s="405">
        <v>800</v>
      </c>
      <c r="F138" s="297">
        <f>E138*こちらの注文書シートをご利用ください!$H$9</f>
        <v>0</v>
      </c>
      <c r="G138" s="296"/>
      <c r="H138" s="352">
        <v>4515543</v>
      </c>
      <c r="I138" s="447">
        <v>711536</v>
      </c>
      <c r="J138" s="511"/>
    </row>
    <row r="139" spans="1:10" ht="24.75" thickTop="1" x14ac:dyDescent="0.15">
      <c r="A139" s="561">
        <v>18</v>
      </c>
      <c r="B139" s="318" t="s">
        <v>798</v>
      </c>
      <c r="C139" s="318" t="s">
        <v>796</v>
      </c>
      <c r="D139" s="293" t="s">
        <v>301</v>
      </c>
      <c r="E139" s="380">
        <v>500</v>
      </c>
      <c r="F139" s="150">
        <f>E139*こちらの注文書シートをご利用ください!$H$9</f>
        <v>0</v>
      </c>
      <c r="G139" s="293"/>
      <c r="H139" s="335">
        <v>4515543</v>
      </c>
      <c r="I139" s="419">
        <v>204724</v>
      </c>
      <c r="J139" s="511"/>
    </row>
    <row r="140" spans="1:10" ht="24" x14ac:dyDescent="0.15">
      <c r="A140" s="517"/>
      <c r="B140" s="328" t="s">
        <v>799</v>
      </c>
      <c r="C140" s="328" t="s">
        <v>796</v>
      </c>
      <c r="D140" s="292" t="s">
        <v>300</v>
      </c>
      <c r="E140" s="381">
        <v>500</v>
      </c>
      <c r="F140" s="150">
        <f>E140*こちらの注文書シートをご利用ください!$H$9</f>
        <v>0</v>
      </c>
      <c r="G140" s="292"/>
      <c r="H140" s="331">
        <v>4515543</v>
      </c>
      <c r="I140" s="420">
        <v>204700</v>
      </c>
      <c r="J140" s="511"/>
    </row>
    <row r="141" spans="1:10" ht="24" x14ac:dyDescent="0.15">
      <c r="A141" s="517"/>
      <c r="B141" s="328" t="s">
        <v>800</v>
      </c>
      <c r="C141" s="328" t="s">
        <v>796</v>
      </c>
      <c r="D141" s="292" t="s">
        <v>586</v>
      </c>
      <c r="E141" s="381">
        <v>500</v>
      </c>
      <c r="F141" s="150">
        <f>E141*こちらの注文書シートをご利用ください!$H$9</f>
        <v>0</v>
      </c>
      <c r="G141" s="292"/>
      <c r="H141" s="331">
        <v>4515543</v>
      </c>
      <c r="I141" s="420">
        <v>206209</v>
      </c>
      <c r="J141" s="511"/>
    </row>
    <row r="142" spans="1:10" ht="24" x14ac:dyDescent="0.15">
      <c r="A142" s="517"/>
      <c r="B142" s="328" t="s">
        <v>543</v>
      </c>
      <c r="C142" s="328" t="s">
        <v>796</v>
      </c>
      <c r="D142" s="292" t="s">
        <v>587</v>
      </c>
      <c r="E142" s="381">
        <v>500</v>
      </c>
      <c r="F142" s="150">
        <f>E142*こちらの注文書シートをご利用ください!$H$9</f>
        <v>0</v>
      </c>
      <c r="G142" s="292"/>
      <c r="H142" s="331">
        <v>4515543</v>
      </c>
      <c r="I142" s="420">
        <v>206216</v>
      </c>
      <c r="J142" s="511"/>
    </row>
    <row r="143" spans="1:10" ht="24" x14ac:dyDescent="0.15">
      <c r="A143" s="517"/>
      <c r="B143" s="328" t="s">
        <v>544</v>
      </c>
      <c r="C143" s="328" t="s">
        <v>796</v>
      </c>
      <c r="D143" s="292" t="s">
        <v>385</v>
      </c>
      <c r="E143" s="381">
        <v>500</v>
      </c>
      <c r="F143" s="150">
        <f>E143*こちらの注文書シートをご利用ください!$H$9</f>
        <v>0</v>
      </c>
      <c r="G143" s="292"/>
      <c r="H143" s="331">
        <v>4515543</v>
      </c>
      <c r="I143" s="420">
        <v>206223</v>
      </c>
      <c r="J143" s="511"/>
    </row>
    <row r="144" spans="1:10" ht="24" x14ac:dyDescent="0.15">
      <c r="A144" s="517"/>
      <c r="B144" s="328" t="s">
        <v>545</v>
      </c>
      <c r="C144" s="328" t="s">
        <v>796</v>
      </c>
      <c r="D144" s="292" t="s">
        <v>588</v>
      </c>
      <c r="E144" s="381">
        <v>500</v>
      </c>
      <c r="F144" s="150">
        <f>E144*こちらの注文書シートをご利用ください!$H$9</f>
        <v>0</v>
      </c>
      <c r="G144" s="292"/>
      <c r="H144" s="331">
        <v>4515543</v>
      </c>
      <c r="I144" s="420">
        <v>206230</v>
      </c>
      <c r="J144" s="511"/>
    </row>
    <row r="145" spans="1:10" ht="24" x14ac:dyDescent="0.15">
      <c r="A145" s="517"/>
      <c r="B145" s="328" t="s">
        <v>801</v>
      </c>
      <c r="C145" s="328" t="s">
        <v>797</v>
      </c>
      <c r="D145" s="292" t="s">
        <v>301</v>
      </c>
      <c r="E145" s="381">
        <v>1000</v>
      </c>
      <c r="F145" s="150">
        <f>E145*こちらの注文書シートをご利用ください!$H$9</f>
        <v>0</v>
      </c>
      <c r="G145" s="292"/>
      <c r="H145" s="331">
        <v>4515543</v>
      </c>
      <c r="I145" s="420">
        <v>204762</v>
      </c>
      <c r="J145" s="511"/>
    </row>
    <row r="146" spans="1:10" ht="24" x14ac:dyDescent="0.15">
      <c r="A146" s="517"/>
      <c r="B146" s="328" t="s">
        <v>802</v>
      </c>
      <c r="C146" s="328" t="s">
        <v>797</v>
      </c>
      <c r="D146" s="292" t="s">
        <v>300</v>
      </c>
      <c r="E146" s="381">
        <v>1000</v>
      </c>
      <c r="F146" s="150">
        <f>E146*こちらの注文書シートをご利用ください!$H$9</f>
        <v>0</v>
      </c>
      <c r="G146" s="292"/>
      <c r="H146" s="331">
        <v>4515543</v>
      </c>
      <c r="I146" s="420">
        <v>204748</v>
      </c>
      <c r="J146" s="511"/>
    </row>
    <row r="147" spans="1:10" ht="24" x14ac:dyDescent="0.15">
      <c r="A147" s="517"/>
      <c r="B147" s="328" t="s">
        <v>803</v>
      </c>
      <c r="C147" s="328" t="s">
        <v>797</v>
      </c>
      <c r="D147" s="292" t="s">
        <v>586</v>
      </c>
      <c r="E147" s="381">
        <v>1000</v>
      </c>
      <c r="F147" s="150">
        <f>E147*こちらの注文書シートをご利用ください!$H$9</f>
        <v>0</v>
      </c>
      <c r="G147" s="292"/>
      <c r="H147" s="331">
        <v>4515543</v>
      </c>
      <c r="I147" s="420">
        <v>206247</v>
      </c>
      <c r="J147" s="511"/>
    </row>
    <row r="148" spans="1:10" ht="24" x14ac:dyDescent="0.15">
      <c r="A148" s="517"/>
      <c r="B148" s="328" t="s">
        <v>589</v>
      </c>
      <c r="C148" s="328" t="s">
        <v>797</v>
      </c>
      <c r="D148" s="292" t="s">
        <v>587</v>
      </c>
      <c r="E148" s="381">
        <v>1000</v>
      </c>
      <c r="F148" s="150">
        <f>E148*こちらの注文書シートをご利用ください!$H$9</f>
        <v>0</v>
      </c>
      <c r="G148" s="292"/>
      <c r="H148" s="331">
        <v>4515543</v>
      </c>
      <c r="I148" s="420">
        <v>206254</v>
      </c>
      <c r="J148" s="511"/>
    </row>
    <row r="149" spans="1:10" ht="24" x14ac:dyDescent="0.15">
      <c r="A149" s="517"/>
      <c r="B149" s="328" t="s">
        <v>546</v>
      </c>
      <c r="C149" s="328" t="s">
        <v>797</v>
      </c>
      <c r="D149" s="292" t="s">
        <v>385</v>
      </c>
      <c r="E149" s="381">
        <v>1000</v>
      </c>
      <c r="F149" s="150">
        <f>E149*こちらの注文書シートをご利用ください!$H$9</f>
        <v>0</v>
      </c>
      <c r="G149" s="292"/>
      <c r="H149" s="331">
        <v>4515543</v>
      </c>
      <c r="I149" s="420">
        <v>206261</v>
      </c>
      <c r="J149" s="511"/>
    </row>
    <row r="150" spans="1:10" ht="24.75" thickBot="1" x14ac:dyDescent="0.2">
      <c r="A150" s="518"/>
      <c r="B150" s="353" t="s">
        <v>547</v>
      </c>
      <c r="C150" s="353" t="s">
        <v>797</v>
      </c>
      <c r="D150" s="298" t="s">
        <v>588</v>
      </c>
      <c r="E150" s="406">
        <v>1000</v>
      </c>
      <c r="F150" s="378">
        <f>E150*こちらの注文書シートをご利用ください!$H$9</f>
        <v>0</v>
      </c>
      <c r="G150" s="298"/>
      <c r="H150" s="334">
        <v>4515543</v>
      </c>
      <c r="I150" s="448">
        <v>206278</v>
      </c>
      <c r="J150" s="511"/>
    </row>
    <row r="151" spans="1:10" ht="24.75" thickTop="1" x14ac:dyDescent="0.15">
      <c r="A151" s="519">
        <v>19</v>
      </c>
      <c r="B151" s="318" t="s">
        <v>804</v>
      </c>
      <c r="C151" s="318" t="s">
        <v>806</v>
      </c>
      <c r="D151" s="293" t="s">
        <v>344</v>
      </c>
      <c r="E151" s="380">
        <v>1200</v>
      </c>
      <c r="F151" s="150">
        <f>E151*こちらの注文書シートをご利用ください!$H$9</f>
        <v>0</v>
      </c>
      <c r="G151" s="293"/>
      <c r="H151" s="335">
        <v>4515543</v>
      </c>
      <c r="I151" s="419">
        <v>246793</v>
      </c>
      <c r="J151" s="511"/>
    </row>
    <row r="152" spans="1:10" ht="24" x14ac:dyDescent="0.15">
      <c r="A152" s="520"/>
      <c r="B152" s="328" t="s">
        <v>120</v>
      </c>
      <c r="C152" s="328" t="s">
        <v>806</v>
      </c>
      <c r="D152" s="292" t="s">
        <v>346</v>
      </c>
      <c r="E152" s="381">
        <v>1200</v>
      </c>
      <c r="F152" s="150">
        <f>E152*こちらの注文書シートをご利用ください!$H$9</f>
        <v>0</v>
      </c>
      <c r="G152" s="292"/>
      <c r="H152" s="331">
        <v>4515543</v>
      </c>
      <c r="I152" s="420">
        <v>246809</v>
      </c>
      <c r="J152" s="511"/>
    </row>
    <row r="153" spans="1:10" ht="24" x14ac:dyDescent="0.15">
      <c r="A153" s="520"/>
      <c r="B153" s="328" t="s">
        <v>121</v>
      </c>
      <c r="C153" s="328" t="s">
        <v>806</v>
      </c>
      <c r="D153" s="292" t="s">
        <v>345</v>
      </c>
      <c r="E153" s="381">
        <v>1200</v>
      </c>
      <c r="F153" s="150">
        <f>E153*こちらの注文書シートをご利用ください!$H$9</f>
        <v>0</v>
      </c>
      <c r="G153" s="292"/>
      <c r="H153" s="331">
        <v>4515543</v>
      </c>
      <c r="I153" s="420">
        <v>246816</v>
      </c>
      <c r="J153" s="511"/>
    </row>
    <row r="154" spans="1:10" ht="24" x14ac:dyDescent="0.15">
      <c r="A154" s="520"/>
      <c r="B154" s="328" t="s">
        <v>805</v>
      </c>
      <c r="C154" s="328" t="s">
        <v>806</v>
      </c>
      <c r="D154" s="292" t="s">
        <v>443</v>
      </c>
      <c r="E154" s="381">
        <v>1200</v>
      </c>
      <c r="F154" s="150">
        <f>E154*こちらの注文書シートをご利用ください!$H$9</f>
        <v>0</v>
      </c>
      <c r="G154" s="292"/>
      <c r="H154" s="331">
        <v>4515543</v>
      </c>
      <c r="I154" s="420">
        <v>205264</v>
      </c>
      <c r="J154" s="511"/>
    </row>
    <row r="155" spans="1:10" ht="24" x14ac:dyDescent="0.15">
      <c r="A155" s="520"/>
      <c r="B155" s="328" t="s">
        <v>408</v>
      </c>
      <c r="C155" s="328" t="s">
        <v>806</v>
      </c>
      <c r="D155" s="292" t="s">
        <v>444</v>
      </c>
      <c r="E155" s="381">
        <v>1200</v>
      </c>
      <c r="F155" s="150">
        <f>E155*こちらの注文書シートをご利用ください!$H$9</f>
        <v>0</v>
      </c>
      <c r="G155" s="292"/>
      <c r="H155" s="331">
        <v>4515543</v>
      </c>
      <c r="I155" s="420">
        <v>205271</v>
      </c>
      <c r="J155" s="511"/>
    </row>
    <row r="156" spans="1:10" ht="24.75" thickBot="1" x14ac:dyDescent="0.2">
      <c r="A156" s="563"/>
      <c r="B156" s="353" t="s">
        <v>409</v>
      </c>
      <c r="C156" s="353" t="s">
        <v>806</v>
      </c>
      <c r="D156" s="298" t="s">
        <v>445</v>
      </c>
      <c r="E156" s="406">
        <v>1200</v>
      </c>
      <c r="F156" s="378">
        <f>E156*こちらの注文書シートをご利用ください!$H$9</f>
        <v>0</v>
      </c>
      <c r="G156" s="298"/>
      <c r="H156" s="334">
        <v>4515543</v>
      </c>
      <c r="I156" s="448">
        <v>205288</v>
      </c>
      <c r="J156" s="511"/>
    </row>
    <row r="157" spans="1:10" ht="24.75" thickTop="1" x14ac:dyDescent="0.15">
      <c r="A157" s="561">
        <v>20</v>
      </c>
      <c r="B157" s="318" t="s">
        <v>51</v>
      </c>
      <c r="C157" s="318" t="s">
        <v>825</v>
      </c>
      <c r="D157" s="293" t="s">
        <v>302</v>
      </c>
      <c r="E157" s="380">
        <v>1200</v>
      </c>
      <c r="F157" s="150">
        <f>E157*こちらの注文書シートをご利用ください!$H$9</f>
        <v>0</v>
      </c>
      <c r="G157" s="293"/>
      <c r="H157" s="335">
        <v>4515543</v>
      </c>
      <c r="I157" s="419">
        <v>213849</v>
      </c>
      <c r="J157" s="511"/>
    </row>
    <row r="158" spans="1:10" ht="24" x14ac:dyDescent="0.15">
      <c r="A158" s="517"/>
      <c r="B158" s="328" t="s">
        <v>807</v>
      </c>
      <c r="C158" s="328" t="s">
        <v>825</v>
      </c>
      <c r="D158" s="292" t="s">
        <v>515</v>
      </c>
      <c r="E158" s="381">
        <v>1200</v>
      </c>
      <c r="F158" s="150">
        <f>E158*こちらの注文書シートをご利用ください!$H$9</f>
        <v>0</v>
      </c>
      <c r="G158" s="292"/>
      <c r="H158" s="331">
        <v>4515543</v>
      </c>
      <c r="I158" s="420">
        <v>205714</v>
      </c>
      <c r="J158" s="511"/>
    </row>
    <row r="159" spans="1:10" ht="24" x14ac:dyDescent="0.15">
      <c r="A159" s="517"/>
      <c r="B159" s="328" t="s">
        <v>808</v>
      </c>
      <c r="C159" s="328" t="s">
        <v>825</v>
      </c>
      <c r="D159" s="292" t="s">
        <v>303</v>
      </c>
      <c r="E159" s="381">
        <v>1200</v>
      </c>
      <c r="F159" s="150">
        <f>E159*こちらの注文書シートをご利用ください!$H$9</f>
        <v>0</v>
      </c>
      <c r="G159" s="292"/>
      <c r="H159" s="331">
        <v>4515543</v>
      </c>
      <c r="I159" s="420">
        <v>213924</v>
      </c>
      <c r="J159" s="511"/>
    </row>
    <row r="160" spans="1:10" ht="24" x14ac:dyDescent="0.15">
      <c r="A160" s="517"/>
      <c r="B160" s="328" t="s">
        <v>809</v>
      </c>
      <c r="C160" s="328" t="s">
        <v>825</v>
      </c>
      <c r="D160" s="292" t="s">
        <v>304</v>
      </c>
      <c r="E160" s="381">
        <v>1200</v>
      </c>
      <c r="F160" s="150">
        <f>E160*こちらの注文書シートをご利用ください!$H$9</f>
        <v>0</v>
      </c>
      <c r="G160" s="292"/>
      <c r="H160" s="331">
        <v>4515543</v>
      </c>
      <c r="I160" s="420">
        <v>230426</v>
      </c>
      <c r="J160" s="511"/>
    </row>
    <row r="161" spans="1:10" ht="24" x14ac:dyDescent="0.15">
      <c r="A161" s="517"/>
      <c r="B161" s="328" t="s">
        <v>810</v>
      </c>
      <c r="C161" s="328" t="s">
        <v>825</v>
      </c>
      <c r="D161" s="292" t="s">
        <v>516</v>
      </c>
      <c r="E161" s="381">
        <v>1200</v>
      </c>
      <c r="F161" s="150">
        <f>E161*こちらの注文書シートをご利用ください!$H$9</f>
        <v>0</v>
      </c>
      <c r="G161" s="292"/>
      <c r="H161" s="331">
        <v>4515543</v>
      </c>
      <c r="I161" s="420">
        <v>205707</v>
      </c>
      <c r="J161" s="511"/>
    </row>
    <row r="162" spans="1:10" ht="24" x14ac:dyDescent="0.15">
      <c r="A162" s="517"/>
      <c r="B162" s="328" t="s">
        <v>50</v>
      </c>
      <c r="C162" s="328" t="s">
        <v>825</v>
      </c>
      <c r="D162" s="292" t="s">
        <v>590</v>
      </c>
      <c r="E162" s="381">
        <v>1200</v>
      </c>
      <c r="F162" s="150">
        <f>E162*こちらの注文書シートをご利用ください!$H$9</f>
        <v>0</v>
      </c>
      <c r="G162" s="292"/>
      <c r="H162" s="331">
        <v>4515543</v>
      </c>
      <c r="I162" s="420">
        <v>213801</v>
      </c>
      <c r="J162" s="511"/>
    </row>
    <row r="163" spans="1:10" ht="24" x14ac:dyDescent="0.15">
      <c r="A163" s="517"/>
      <c r="B163" s="328" t="s">
        <v>811</v>
      </c>
      <c r="C163" s="328" t="s">
        <v>825</v>
      </c>
      <c r="D163" s="292" t="s">
        <v>591</v>
      </c>
      <c r="E163" s="381">
        <v>1200</v>
      </c>
      <c r="F163" s="150">
        <f>E163*こちらの注文書シートをご利用ください!$H$9</f>
        <v>0</v>
      </c>
      <c r="G163" s="292"/>
      <c r="H163" s="331">
        <v>4515543</v>
      </c>
      <c r="I163" s="420">
        <v>247493</v>
      </c>
      <c r="J163" s="511"/>
    </row>
    <row r="164" spans="1:10" ht="24" x14ac:dyDescent="0.15">
      <c r="A164" s="517"/>
      <c r="B164" s="328" t="s">
        <v>52</v>
      </c>
      <c r="C164" s="328" t="s">
        <v>825</v>
      </c>
      <c r="D164" s="292" t="s">
        <v>305</v>
      </c>
      <c r="E164" s="381">
        <v>1200</v>
      </c>
      <c r="F164" s="150">
        <f>E164*こちらの注文書シートをご利用ください!$H$9</f>
        <v>0</v>
      </c>
      <c r="G164" s="292"/>
      <c r="H164" s="331">
        <v>4515543</v>
      </c>
      <c r="I164" s="420">
        <v>213863</v>
      </c>
      <c r="J164" s="511"/>
    </row>
    <row r="165" spans="1:10" ht="24" x14ac:dyDescent="0.15">
      <c r="A165" s="517"/>
      <c r="B165" s="328" t="s">
        <v>812</v>
      </c>
      <c r="C165" s="328" t="s">
        <v>825</v>
      </c>
      <c r="D165" s="292" t="s">
        <v>517</v>
      </c>
      <c r="E165" s="381">
        <v>1200</v>
      </c>
      <c r="F165" s="150">
        <f>E165*こちらの注文書シートをご利用ください!$H$9</f>
        <v>0</v>
      </c>
      <c r="G165" s="292"/>
      <c r="H165" s="331">
        <v>4515543</v>
      </c>
      <c r="I165" s="420">
        <v>205721</v>
      </c>
      <c r="J165" s="511"/>
    </row>
    <row r="166" spans="1:10" ht="24" x14ac:dyDescent="0.15">
      <c r="A166" s="517"/>
      <c r="B166" s="328" t="s">
        <v>813</v>
      </c>
      <c r="C166" s="328" t="s">
        <v>825</v>
      </c>
      <c r="D166" s="292" t="s">
        <v>306</v>
      </c>
      <c r="E166" s="381">
        <v>1200</v>
      </c>
      <c r="F166" s="150">
        <f>E166*こちらの注文書シートをご利用ください!$H$9</f>
        <v>0</v>
      </c>
      <c r="G166" s="292"/>
      <c r="H166" s="331">
        <v>4515543</v>
      </c>
      <c r="I166" s="420">
        <v>230433</v>
      </c>
      <c r="J166" s="511"/>
    </row>
    <row r="167" spans="1:10" ht="24" x14ac:dyDescent="0.15">
      <c r="A167" s="517"/>
      <c r="B167" s="328" t="s">
        <v>814</v>
      </c>
      <c r="C167" s="328" t="s">
        <v>825</v>
      </c>
      <c r="D167" s="292" t="s">
        <v>307</v>
      </c>
      <c r="E167" s="381">
        <v>1200</v>
      </c>
      <c r="F167" s="150">
        <f>E167*こちらの注文書シートをご利用ください!$H$9</f>
        <v>0</v>
      </c>
      <c r="G167" s="292"/>
      <c r="H167" s="331">
        <v>4515543</v>
      </c>
      <c r="I167" s="420">
        <v>246564</v>
      </c>
      <c r="J167" s="511"/>
    </row>
    <row r="168" spans="1:10" ht="24" x14ac:dyDescent="0.15">
      <c r="A168" s="517"/>
      <c r="B168" s="328" t="s">
        <v>815</v>
      </c>
      <c r="C168" s="328" t="s">
        <v>825</v>
      </c>
      <c r="D168" s="292" t="s">
        <v>518</v>
      </c>
      <c r="E168" s="381">
        <v>1200</v>
      </c>
      <c r="F168" s="150">
        <f>E168*こちらの注文書シートをご利用ください!$H$9</f>
        <v>0</v>
      </c>
      <c r="G168" s="292"/>
      <c r="H168" s="331">
        <v>4515543</v>
      </c>
      <c r="I168" s="420">
        <v>205738</v>
      </c>
      <c r="J168" s="511"/>
    </row>
    <row r="169" spans="1:10" ht="24" x14ac:dyDescent="0.15">
      <c r="A169" s="517"/>
      <c r="B169" s="328" t="s">
        <v>816</v>
      </c>
      <c r="C169" s="328" t="s">
        <v>826</v>
      </c>
      <c r="D169" s="292" t="s">
        <v>302</v>
      </c>
      <c r="E169" s="381">
        <v>2700</v>
      </c>
      <c r="F169" s="150">
        <f>E169*こちらの注文書シートをご利用ください!$H$9</f>
        <v>0</v>
      </c>
      <c r="G169" s="292"/>
      <c r="H169" s="331">
        <v>4515543</v>
      </c>
      <c r="I169" s="420">
        <v>206285</v>
      </c>
      <c r="J169" s="511"/>
    </row>
    <row r="170" spans="1:10" ht="24" x14ac:dyDescent="0.15">
      <c r="A170" s="517"/>
      <c r="B170" s="328" t="s">
        <v>549</v>
      </c>
      <c r="C170" s="328" t="s">
        <v>826</v>
      </c>
      <c r="D170" s="292" t="s">
        <v>304</v>
      </c>
      <c r="E170" s="381">
        <v>2700</v>
      </c>
      <c r="F170" s="150">
        <f>E170*こちらの注文書シートをご利用ください!$H$9</f>
        <v>0</v>
      </c>
      <c r="G170" s="292"/>
      <c r="H170" s="331">
        <v>4515543</v>
      </c>
      <c r="I170" s="420">
        <v>206308</v>
      </c>
      <c r="J170" s="511"/>
    </row>
    <row r="171" spans="1:10" ht="24" x14ac:dyDescent="0.15">
      <c r="A171" s="517"/>
      <c r="B171" s="328" t="s">
        <v>817</v>
      </c>
      <c r="C171" s="328" t="s">
        <v>826</v>
      </c>
      <c r="D171" s="292" t="s">
        <v>591</v>
      </c>
      <c r="E171" s="381">
        <v>2700</v>
      </c>
      <c r="F171" s="150">
        <f>E171*こちらの注文書シートをご利用ください!$H$9</f>
        <v>0</v>
      </c>
      <c r="G171" s="292"/>
      <c r="H171" s="331">
        <v>4515543</v>
      </c>
      <c r="I171" s="420">
        <v>206292</v>
      </c>
      <c r="J171" s="511"/>
    </row>
    <row r="172" spans="1:10" ht="24" x14ac:dyDescent="0.15">
      <c r="A172" s="517"/>
      <c r="B172" s="328" t="s">
        <v>550</v>
      </c>
      <c r="C172" s="328" t="s">
        <v>826</v>
      </c>
      <c r="D172" s="292" t="s">
        <v>306</v>
      </c>
      <c r="E172" s="381">
        <v>2700</v>
      </c>
      <c r="F172" s="150">
        <f>E172*こちらの注文書シートをご利用ください!$H$9</f>
        <v>0</v>
      </c>
      <c r="G172" s="292"/>
      <c r="H172" s="331">
        <v>4515543</v>
      </c>
      <c r="I172" s="420">
        <v>206315</v>
      </c>
      <c r="J172" s="511"/>
    </row>
    <row r="173" spans="1:10" ht="24" x14ac:dyDescent="0.15">
      <c r="A173" s="517"/>
      <c r="B173" s="328" t="s">
        <v>48</v>
      </c>
      <c r="C173" s="328" t="s">
        <v>827</v>
      </c>
      <c r="D173" s="292" t="s">
        <v>302</v>
      </c>
      <c r="E173" s="381">
        <v>4000</v>
      </c>
      <c r="F173" s="150">
        <f>E173*こちらの注文書シートをご利用ください!$H$9</f>
        <v>0</v>
      </c>
      <c r="G173" s="292"/>
      <c r="H173" s="331">
        <v>4515543</v>
      </c>
      <c r="I173" s="420">
        <v>214143</v>
      </c>
      <c r="J173" s="511"/>
    </row>
    <row r="174" spans="1:10" ht="24" x14ac:dyDescent="0.15">
      <c r="A174" s="517"/>
      <c r="B174" s="328" t="s">
        <v>818</v>
      </c>
      <c r="C174" s="328" t="s">
        <v>827</v>
      </c>
      <c r="D174" s="292" t="s">
        <v>515</v>
      </c>
      <c r="E174" s="381">
        <v>4000</v>
      </c>
      <c r="F174" s="150">
        <f>E174*こちらの注文書シートをご利用ください!$H$9</f>
        <v>0</v>
      </c>
      <c r="G174" s="292"/>
      <c r="H174" s="331">
        <v>4515543</v>
      </c>
      <c r="I174" s="420">
        <v>205677</v>
      </c>
      <c r="J174" s="511"/>
    </row>
    <row r="175" spans="1:10" ht="24" x14ac:dyDescent="0.15">
      <c r="A175" s="517"/>
      <c r="B175" s="328" t="s">
        <v>819</v>
      </c>
      <c r="C175" s="328" t="s">
        <v>827</v>
      </c>
      <c r="D175" s="292" t="s">
        <v>303</v>
      </c>
      <c r="E175" s="381">
        <v>4000</v>
      </c>
      <c r="F175" s="150">
        <f>E175*こちらの注文書シートをご利用ください!$H$9</f>
        <v>0</v>
      </c>
      <c r="G175" s="292"/>
      <c r="H175" s="331">
        <v>4515543</v>
      </c>
      <c r="I175" s="420">
        <v>214228</v>
      </c>
      <c r="J175" s="511"/>
    </row>
    <row r="176" spans="1:10" ht="24" x14ac:dyDescent="0.15">
      <c r="A176" s="517"/>
      <c r="B176" s="328" t="s">
        <v>820</v>
      </c>
      <c r="C176" s="328" t="s">
        <v>827</v>
      </c>
      <c r="D176" s="292" t="s">
        <v>304</v>
      </c>
      <c r="E176" s="381">
        <v>4000</v>
      </c>
      <c r="F176" s="150">
        <f>E176*こちらの注文書シートをご利用ください!$H$9</f>
        <v>0</v>
      </c>
      <c r="G176" s="292"/>
      <c r="H176" s="331">
        <v>4515543</v>
      </c>
      <c r="I176" s="420">
        <v>230525</v>
      </c>
      <c r="J176" s="511"/>
    </row>
    <row r="177" spans="1:10" ht="24" x14ac:dyDescent="0.15">
      <c r="A177" s="517"/>
      <c r="B177" s="328" t="s">
        <v>463</v>
      </c>
      <c r="C177" s="328" t="s">
        <v>827</v>
      </c>
      <c r="D177" s="292" t="s">
        <v>516</v>
      </c>
      <c r="E177" s="381">
        <v>4000</v>
      </c>
      <c r="F177" s="150">
        <f>E177*こちらの注文書シートをご利用ください!$H$9</f>
        <v>0</v>
      </c>
      <c r="G177" s="292"/>
      <c r="H177" s="331">
        <v>4515543</v>
      </c>
      <c r="I177" s="420">
        <v>205660</v>
      </c>
      <c r="J177" s="511"/>
    </row>
    <row r="178" spans="1:10" ht="24" x14ac:dyDescent="0.15">
      <c r="A178" s="517"/>
      <c r="B178" s="328" t="s">
        <v>47</v>
      </c>
      <c r="C178" s="328" t="s">
        <v>827</v>
      </c>
      <c r="D178" s="292" t="s">
        <v>590</v>
      </c>
      <c r="E178" s="381">
        <v>4000</v>
      </c>
      <c r="F178" s="150">
        <f>E178*こちらの注文書シートをご利用ください!$H$9</f>
        <v>0</v>
      </c>
      <c r="G178" s="292"/>
      <c r="H178" s="331">
        <v>4515543</v>
      </c>
      <c r="I178" s="420">
        <v>214105</v>
      </c>
      <c r="J178" s="511"/>
    </row>
    <row r="179" spans="1:10" ht="24" x14ac:dyDescent="0.15">
      <c r="A179" s="517"/>
      <c r="B179" s="328" t="s">
        <v>209</v>
      </c>
      <c r="C179" s="328" t="s">
        <v>827</v>
      </c>
      <c r="D179" s="292" t="s">
        <v>591</v>
      </c>
      <c r="E179" s="381">
        <v>4000</v>
      </c>
      <c r="F179" s="150">
        <f>E179*こちらの注文書シートをご利用ください!$H$9</f>
        <v>0</v>
      </c>
      <c r="G179" s="292"/>
      <c r="H179" s="331">
        <v>4515543</v>
      </c>
      <c r="I179" s="420">
        <v>247424</v>
      </c>
      <c r="J179" s="511"/>
    </row>
    <row r="180" spans="1:10" ht="24" x14ac:dyDescent="0.15">
      <c r="A180" s="517"/>
      <c r="B180" s="328" t="s">
        <v>821</v>
      </c>
      <c r="C180" s="328" t="s">
        <v>827</v>
      </c>
      <c r="D180" s="292" t="s">
        <v>305</v>
      </c>
      <c r="E180" s="381">
        <v>4000</v>
      </c>
      <c r="F180" s="150">
        <f>E180*こちらの注文書シートをご利用ください!$H$9</f>
        <v>0</v>
      </c>
      <c r="G180" s="292"/>
      <c r="H180" s="331">
        <v>4515543</v>
      </c>
      <c r="I180" s="420">
        <v>214167</v>
      </c>
      <c r="J180" s="511"/>
    </row>
    <row r="181" spans="1:10" ht="24" x14ac:dyDescent="0.15">
      <c r="A181" s="517"/>
      <c r="B181" s="328" t="s">
        <v>822</v>
      </c>
      <c r="C181" s="328" t="s">
        <v>827</v>
      </c>
      <c r="D181" s="292" t="s">
        <v>517</v>
      </c>
      <c r="E181" s="381">
        <v>4000</v>
      </c>
      <c r="F181" s="150">
        <f>E181*こちらの注文書シートをご利用ください!$H$9</f>
        <v>0</v>
      </c>
      <c r="G181" s="292"/>
      <c r="H181" s="331">
        <v>4515543</v>
      </c>
      <c r="I181" s="420">
        <v>205684</v>
      </c>
      <c r="J181" s="511"/>
    </row>
    <row r="182" spans="1:10" ht="24" x14ac:dyDescent="0.15">
      <c r="A182" s="517"/>
      <c r="B182" s="328" t="s">
        <v>823</v>
      </c>
      <c r="C182" s="328" t="s">
        <v>827</v>
      </c>
      <c r="D182" s="292" t="s">
        <v>306</v>
      </c>
      <c r="E182" s="381">
        <v>4000</v>
      </c>
      <c r="F182" s="150">
        <f>E182*こちらの注文書シートをご利用ください!$H$9</f>
        <v>0</v>
      </c>
      <c r="G182" s="292"/>
      <c r="H182" s="331">
        <v>4515543</v>
      </c>
      <c r="I182" s="420">
        <v>230532</v>
      </c>
      <c r="J182" s="511"/>
    </row>
    <row r="183" spans="1:10" ht="24" x14ac:dyDescent="0.15">
      <c r="A183" s="517"/>
      <c r="B183" s="328" t="s">
        <v>49</v>
      </c>
      <c r="C183" s="328" t="s">
        <v>827</v>
      </c>
      <c r="D183" s="292" t="s">
        <v>307</v>
      </c>
      <c r="E183" s="381">
        <v>4000</v>
      </c>
      <c r="F183" s="150">
        <f>E183*こちらの注文書シートをご利用ください!$H$9</f>
        <v>0</v>
      </c>
      <c r="G183" s="292"/>
      <c r="H183" s="331">
        <v>4515543</v>
      </c>
      <c r="I183" s="420">
        <v>246571</v>
      </c>
      <c r="J183" s="511"/>
    </row>
    <row r="184" spans="1:10" ht="24.75" thickBot="1" x14ac:dyDescent="0.2">
      <c r="A184" s="518"/>
      <c r="B184" s="353" t="s">
        <v>824</v>
      </c>
      <c r="C184" s="353" t="s">
        <v>827</v>
      </c>
      <c r="D184" s="298" t="s">
        <v>518</v>
      </c>
      <c r="E184" s="406">
        <v>4000</v>
      </c>
      <c r="F184" s="378">
        <f>E184*こちらの注文書シートをご利用ください!$H$9</f>
        <v>0</v>
      </c>
      <c r="G184" s="298"/>
      <c r="H184" s="334">
        <v>4515543</v>
      </c>
      <c r="I184" s="448">
        <v>205691</v>
      </c>
      <c r="J184" s="511"/>
    </row>
    <row r="185" spans="1:10" ht="24.75" thickTop="1" x14ac:dyDescent="0.15">
      <c r="A185" s="516">
        <v>21</v>
      </c>
      <c r="B185" s="318" t="s">
        <v>829</v>
      </c>
      <c r="C185" s="318" t="s">
        <v>834</v>
      </c>
      <c r="D185" s="293" t="s">
        <v>833</v>
      </c>
      <c r="E185" s="380">
        <v>6500</v>
      </c>
      <c r="F185" s="269">
        <f>E185*こちらの注文書シートをご利用ください!$H$9</f>
        <v>0</v>
      </c>
      <c r="G185" s="293"/>
      <c r="H185" s="335">
        <v>4515543</v>
      </c>
      <c r="I185" s="419">
        <v>115235</v>
      </c>
      <c r="J185" s="511"/>
    </row>
    <row r="186" spans="1:10" ht="24" x14ac:dyDescent="0.15">
      <c r="A186" s="517"/>
      <c r="B186" s="328" t="s">
        <v>1139</v>
      </c>
      <c r="C186" s="379" t="s">
        <v>1141</v>
      </c>
      <c r="D186" s="293" t="s">
        <v>833</v>
      </c>
      <c r="E186" s="381">
        <v>6800</v>
      </c>
      <c r="F186" s="322">
        <v>0</v>
      </c>
      <c r="G186" s="292"/>
      <c r="H186" s="335">
        <v>4515543</v>
      </c>
      <c r="I186" s="420">
        <v>115525</v>
      </c>
      <c r="J186" s="511"/>
    </row>
    <row r="187" spans="1:10" ht="24" x14ac:dyDescent="0.15">
      <c r="A187" s="517"/>
      <c r="B187" s="328" t="s">
        <v>1140</v>
      </c>
      <c r="C187" s="379" t="s">
        <v>1142</v>
      </c>
      <c r="D187" s="284" t="s">
        <v>682</v>
      </c>
      <c r="E187" s="381">
        <v>6800</v>
      </c>
      <c r="F187" s="322">
        <v>0</v>
      </c>
      <c r="G187" s="292"/>
      <c r="H187" s="335">
        <v>4515543</v>
      </c>
      <c r="I187" s="420">
        <v>115532</v>
      </c>
      <c r="J187" s="511"/>
    </row>
    <row r="188" spans="1:10" ht="24" x14ac:dyDescent="0.15">
      <c r="A188" s="517"/>
      <c r="B188" s="328" t="s">
        <v>75</v>
      </c>
      <c r="C188" s="328" t="s">
        <v>828</v>
      </c>
      <c r="D188" s="292" t="s">
        <v>293</v>
      </c>
      <c r="E188" s="381">
        <v>3000</v>
      </c>
      <c r="F188" s="376">
        <v>1800</v>
      </c>
      <c r="G188" s="292"/>
      <c r="H188" s="331" t="s">
        <v>592</v>
      </c>
      <c r="I188" s="420">
        <v>910946</v>
      </c>
      <c r="J188" s="511" t="s">
        <v>104</v>
      </c>
    </row>
    <row r="189" spans="1:10" ht="24" x14ac:dyDescent="0.15">
      <c r="A189" s="517"/>
      <c r="B189" s="328" t="s">
        <v>105</v>
      </c>
      <c r="C189" s="328" t="s">
        <v>828</v>
      </c>
      <c r="D189" s="292" t="s">
        <v>294</v>
      </c>
      <c r="E189" s="381">
        <v>3000</v>
      </c>
      <c r="F189" s="376">
        <v>1800</v>
      </c>
      <c r="G189" s="292"/>
      <c r="H189" s="331" t="s">
        <v>592</v>
      </c>
      <c r="I189" s="420">
        <v>910953</v>
      </c>
      <c r="J189" s="511" t="s">
        <v>104</v>
      </c>
    </row>
    <row r="190" spans="1:10" ht="24" x14ac:dyDescent="0.15">
      <c r="A190" s="517"/>
      <c r="B190" s="328" t="s">
        <v>830</v>
      </c>
      <c r="C190" s="328" t="s">
        <v>835</v>
      </c>
      <c r="D190" s="292" t="s">
        <v>593</v>
      </c>
      <c r="E190" s="381">
        <v>3000</v>
      </c>
      <c r="F190" s="376">
        <v>1800</v>
      </c>
      <c r="G190" s="292"/>
      <c r="H190" s="331">
        <v>4515543</v>
      </c>
      <c r="I190" s="420">
        <v>911271</v>
      </c>
      <c r="J190" s="511" t="s">
        <v>104</v>
      </c>
    </row>
    <row r="191" spans="1:10" ht="24" x14ac:dyDescent="0.15">
      <c r="A191" s="517"/>
      <c r="B191" s="328" t="s">
        <v>594</v>
      </c>
      <c r="C191" s="328" t="s">
        <v>835</v>
      </c>
      <c r="D191" s="292" t="s">
        <v>595</v>
      </c>
      <c r="E191" s="381">
        <v>3000</v>
      </c>
      <c r="F191" s="376">
        <v>1800</v>
      </c>
      <c r="G191" s="292"/>
      <c r="H191" s="331">
        <v>4515543</v>
      </c>
      <c r="I191" s="420">
        <v>911288</v>
      </c>
      <c r="J191" s="511" t="s">
        <v>104</v>
      </c>
    </row>
    <row r="192" spans="1:10" ht="24" x14ac:dyDescent="0.15">
      <c r="A192" s="517"/>
      <c r="B192" s="328" t="s">
        <v>206</v>
      </c>
      <c r="C192" s="328" t="s">
        <v>836</v>
      </c>
      <c r="D192" s="292" t="s">
        <v>296</v>
      </c>
      <c r="E192" s="381">
        <v>1800</v>
      </c>
      <c r="F192" s="376">
        <v>1080</v>
      </c>
      <c r="G192" s="292"/>
      <c r="H192" s="331" t="s">
        <v>592</v>
      </c>
      <c r="I192" s="420">
        <v>911028</v>
      </c>
      <c r="J192" s="511" t="s">
        <v>104</v>
      </c>
    </row>
    <row r="193" spans="1:10" ht="24" x14ac:dyDescent="0.15">
      <c r="A193" s="517"/>
      <c r="B193" s="328" t="s">
        <v>207</v>
      </c>
      <c r="C193" s="328" t="s">
        <v>836</v>
      </c>
      <c r="D193" s="292" t="s">
        <v>297</v>
      </c>
      <c r="E193" s="381">
        <v>1800</v>
      </c>
      <c r="F193" s="376">
        <v>1080</v>
      </c>
      <c r="G193" s="292"/>
      <c r="H193" s="331" t="s">
        <v>592</v>
      </c>
      <c r="I193" s="420">
        <v>911035</v>
      </c>
      <c r="J193" s="511" t="s">
        <v>104</v>
      </c>
    </row>
    <row r="194" spans="1:10" ht="24" x14ac:dyDescent="0.15">
      <c r="A194" s="517"/>
      <c r="B194" s="328" t="s">
        <v>204</v>
      </c>
      <c r="C194" s="328" t="s">
        <v>837</v>
      </c>
      <c r="D194" s="292" t="s">
        <v>293</v>
      </c>
      <c r="E194" s="381">
        <v>2600</v>
      </c>
      <c r="F194" s="376">
        <v>1560</v>
      </c>
      <c r="G194" s="292"/>
      <c r="H194" s="331" t="s">
        <v>592</v>
      </c>
      <c r="I194" s="420">
        <v>910960</v>
      </c>
      <c r="J194" s="511" t="s">
        <v>104</v>
      </c>
    </row>
    <row r="195" spans="1:10" ht="24" x14ac:dyDescent="0.15">
      <c r="A195" s="517"/>
      <c r="B195" s="328" t="s">
        <v>205</v>
      </c>
      <c r="C195" s="328" t="s">
        <v>838</v>
      </c>
      <c r="D195" s="292" t="s">
        <v>295</v>
      </c>
      <c r="E195" s="381">
        <v>2600</v>
      </c>
      <c r="F195" s="376">
        <v>1560</v>
      </c>
      <c r="G195" s="292"/>
      <c r="H195" s="331" t="s">
        <v>592</v>
      </c>
      <c r="I195" s="420">
        <v>910977</v>
      </c>
      <c r="J195" s="511" t="s">
        <v>104</v>
      </c>
    </row>
    <row r="196" spans="1:10" ht="24" x14ac:dyDescent="0.15">
      <c r="A196" s="517"/>
      <c r="B196" s="328" t="s">
        <v>831</v>
      </c>
      <c r="C196" s="328" t="s">
        <v>839</v>
      </c>
      <c r="D196" s="292" t="s">
        <v>593</v>
      </c>
      <c r="E196" s="381">
        <v>2600</v>
      </c>
      <c r="F196" s="376">
        <v>1560</v>
      </c>
      <c r="G196" s="292"/>
      <c r="H196" s="331">
        <v>4515543</v>
      </c>
      <c r="I196" s="420">
        <v>911295</v>
      </c>
      <c r="J196" s="511" t="s">
        <v>104</v>
      </c>
    </row>
    <row r="197" spans="1:10" ht="24.75" thickBot="1" x14ac:dyDescent="0.2">
      <c r="A197" s="518"/>
      <c r="B197" s="353" t="s">
        <v>832</v>
      </c>
      <c r="C197" s="353" t="s">
        <v>839</v>
      </c>
      <c r="D197" s="298" t="s">
        <v>595</v>
      </c>
      <c r="E197" s="406">
        <v>2600</v>
      </c>
      <c r="F197" s="375">
        <v>1560</v>
      </c>
      <c r="G197" s="298"/>
      <c r="H197" s="334">
        <v>4515543</v>
      </c>
      <c r="I197" s="448">
        <v>911301</v>
      </c>
      <c r="J197" s="511" t="s">
        <v>104</v>
      </c>
    </row>
    <row r="198" spans="1:10" ht="24.75" thickTop="1" x14ac:dyDescent="0.15">
      <c r="A198" s="516">
        <v>22</v>
      </c>
      <c r="B198" s="318" t="s">
        <v>840</v>
      </c>
      <c r="C198" s="318" t="s">
        <v>190</v>
      </c>
      <c r="D198" s="293" t="s">
        <v>266</v>
      </c>
      <c r="E198" s="380">
        <v>1000</v>
      </c>
      <c r="F198" s="150">
        <f>E198*こちらの注文書シートをご利用ください!$H$9</f>
        <v>0</v>
      </c>
      <c r="G198" s="293"/>
      <c r="H198" s="335">
        <v>4515543</v>
      </c>
      <c r="I198" s="419">
        <v>246649</v>
      </c>
      <c r="J198" s="511"/>
    </row>
    <row r="199" spans="1:10" ht="24" x14ac:dyDescent="0.15">
      <c r="A199" s="517"/>
      <c r="B199" s="328" t="s">
        <v>841</v>
      </c>
      <c r="C199" s="328" t="s">
        <v>190</v>
      </c>
      <c r="D199" s="292" t="s">
        <v>267</v>
      </c>
      <c r="E199" s="381">
        <v>1000</v>
      </c>
      <c r="F199" s="150">
        <f>E199*こちらの注文書シートをご利用ください!$H$9</f>
        <v>0</v>
      </c>
      <c r="G199" s="292"/>
      <c r="H199" s="331">
        <v>4515543</v>
      </c>
      <c r="I199" s="420">
        <v>246656</v>
      </c>
      <c r="J199" s="511"/>
    </row>
    <row r="200" spans="1:10" ht="24" x14ac:dyDescent="0.15">
      <c r="A200" s="517"/>
      <c r="B200" s="328" t="s">
        <v>842</v>
      </c>
      <c r="C200" s="328" t="s">
        <v>190</v>
      </c>
      <c r="D200" s="292" t="s">
        <v>268</v>
      </c>
      <c r="E200" s="381">
        <v>1000</v>
      </c>
      <c r="F200" s="150">
        <f>E200*こちらの注文書シートをご利用ください!$H$9</f>
        <v>0</v>
      </c>
      <c r="G200" s="292"/>
      <c r="H200" s="331">
        <v>4515543</v>
      </c>
      <c r="I200" s="420">
        <v>246663</v>
      </c>
      <c r="J200" s="511"/>
    </row>
    <row r="201" spans="1:10" ht="24" x14ac:dyDescent="0.15">
      <c r="A201" s="517"/>
      <c r="B201" s="328" t="s">
        <v>843</v>
      </c>
      <c r="C201" s="328" t="s">
        <v>190</v>
      </c>
      <c r="D201" s="292" t="s">
        <v>269</v>
      </c>
      <c r="E201" s="381">
        <v>1000</v>
      </c>
      <c r="F201" s="150">
        <f>E201*こちらの注文書シートをご利用ください!$H$9</f>
        <v>0</v>
      </c>
      <c r="G201" s="292"/>
      <c r="H201" s="331">
        <v>4515543</v>
      </c>
      <c r="I201" s="420">
        <v>204502</v>
      </c>
      <c r="J201" s="511"/>
    </row>
    <row r="202" spans="1:10" ht="24" x14ac:dyDescent="0.15">
      <c r="A202" s="517"/>
      <c r="B202" s="328" t="s">
        <v>844</v>
      </c>
      <c r="C202" s="328" t="s">
        <v>190</v>
      </c>
      <c r="D202" s="292" t="s">
        <v>270</v>
      </c>
      <c r="E202" s="381">
        <v>1000</v>
      </c>
      <c r="F202" s="150">
        <f>E202*こちらの注文書シートをご利用ください!$H$9</f>
        <v>0</v>
      </c>
      <c r="G202" s="292"/>
      <c r="H202" s="331">
        <v>4515543</v>
      </c>
      <c r="I202" s="420">
        <v>204519</v>
      </c>
      <c r="J202" s="511"/>
    </row>
    <row r="203" spans="1:10" ht="24.75" thickBot="1" x14ac:dyDescent="0.2">
      <c r="A203" s="518"/>
      <c r="B203" s="353" t="s">
        <v>845</v>
      </c>
      <c r="C203" s="353" t="s">
        <v>190</v>
      </c>
      <c r="D203" s="298" t="s">
        <v>271</v>
      </c>
      <c r="E203" s="406">
        <v>1000</v>
      </c>
      <c r="F203" s="378">
        <f>E203*こちらの注文書シートをご利用ください!$H$9</f>
        <v>0</v>
      </c>
      <c r="G203" s="298"/>
      <c r="H203" s="334">
        <v>4515543</v>
      </c>
      <c r="I203" s="448">
        <v>204526</v>
      </c>
      <c r="J203" s="511"/>
    </row>
    <row r="204" spans="1:10" ht="24.75" thickTop="1" x14ac:dyDescent="0.15">
      <c r="A204" s="516">
        <v>23</v>
      </c>
      <c r="B204" s="318" t="s">
        <v>189</v>
      </c>
      <c r="C204" s="318" t="s">
        <v>848</v>
      </c>
      <c r="D204" s="293" t="s">
        <v>850</v>
      </c>
      <c r="E204" s="380">
        <v>4000</v>
      </c>
      <c r="F204" s="150">
        <f>E204*こちらの注文書シートをご利用ください!$H$9</f>
        <v>0</v>
      </c>
      <c r="G204" s="293"/>
      <c r="H204" s="335">
        <v>4515543</v>
      </c>
      <c r="I204" s="419">
        <v>247547</v>
      </c>
      <c r="J204" s="511"/>
    </row>
    <row r="205" spans="1:10" ht="24" x14ac:dyDescent="0.15">
      <c r="A205" s="517"/>
      <c r="B205" s="328" t="s">
        <v>846</v>
      </c>
      <c r="C205" s="328" t="s">
        <v>848</v>
      </c>
      <c r="D205" s="292" t="s">
        <v>851</v>
      </c>
      <c r="E205" s="381">
        <v>4000</v>
      </c>
      <c r="F205" s="150">
        <f>E205*こちらの注文書シートをご利用ください!$H$9</f>
        <v>0</v>
      </c>
      <c r="G205" s="292"/>
      <c r="H205" s="331">
        <v>4515543</v>
      </c>
      <c r="I205" s="420">
        <v>205400</v>
      </c>
      <c r="J205" s="511"/>
    </row>
    <row r="206" spans="1:10" ht="24.75" thickBot="1" x14ac:dyDescent="0.2">
      <c r="A206" s="518"/>
      <c r="B206" s="353" t="s">
        <v>847</v>
      </c>
      <c r="C206" s="353" t="s">
        <v>849</v>
      </c>
      <c r="D206" s="298" t="s">
        <v>265</v>
      </c>
      <c r="E206" s="406">
        <v>10000</v>
      </c>
      <c r="F206" s="375">
        <v>6000</v>
      </c>
      <c r="G206" s="298"/>
      <c r="H206" s="334">
        <v>4515543</v>
      </c>
      <c r="I206" s="448">
        <v>246397</v>
      </c>
      <c r="J206" s="511" t="s">
        <v>104</v>
      </c>
    </row>
    <row r="207" spans="1:10" ht="24.75" thickTop="1" x14ac:dyDescent="0.15">
      <c r="A207" s="516">
        <v>24</v>
      </c>
      <c r="B207" s="318" t="s">
        <v>73</v>
      </c>
      <c r="C207" s="318" t="s">
        <v>856</v>
      </c>
      <c r="D207" s="293" t="s">
        <v>320</v>
      </c>
      <c r="E207" s="380">
        <v>2800</v>
      </c>
      <c r="F207" s="150">
        <f>E207*こちらの注文書シートをご利用ください!$H$9</f>
        <v>0</v>
      </c>
      <c r="G207" s="293"/>
      <c r="H207" s="335">
        <v>4515543</v>
      </c>
      <c r="I207" s="419">
        <v>810123</v>
      </c>
      <c r="J207" s="511"/>
    </row>
    <row r="208" spans="1:10" ht="24" x14ac:dyDescent="0.15">
      <c r="A208" s="517"/>
      <c r="B208" s="328" t="s">
        <v>74</v>
      </c>
      <c r="C208" s="328" t="s">
        <v>856</v>
      </c>
      <c r="D208" s="292" t="s">
        <v>322</v>
      </c>
      <c r="E208" s="381">
        <v>2800</v>
      </c>
      <c r="F208" s="150">
        <f>E208*こちらの注文書シートをご利用ください!$H$9</f>
        <v>0</v>
      </c>
      <c r="G208" s="292"/>
      <c r="H208" s="331">
        <v>4515543</v>
      </c>
      <c r="I208" s="420">
        <v>810147</v>
      </c>
      <c r="J208" s="511"/>
    </row>
    <row r="209" spans="1:10" ht="24" x14ac:dyDescent="0.15">
      <c r="A209" s="517"/>
      <c r="B209" s="328" t="s">
        <v>852</v>
      </c>
      <c r="C209" s="328" t="s">
        <v>856</v>
      </c>
      <c r="D209" s="292" t="s">
        <v>439</v>
      </c>
      <c r="E209" s="381">
        <v>2800</v>
      </c>
      <c r="F209" s="150">
        <f>E209*こちらの注文書シートをご利用ください!$H$9</f>
        <v>0</v>
      </c>
      <c r="G209" s="292"/>
      <c r="H209" s="331">
        <v>4515543</v>
      </c>
      <c r="I209" s="420">
        <v>810185</v>
      </c>
      <c r="J209" s="511"/>
    </row>
    <row r="210" spans="1:10" ht="24" x14ac:dyDescent="0.15">
      <c r="A210" s="517"/>
      <c r="B210" s="328" t="s">
        <v>853</v>
      </c>
      <c r="C210" s="328" t="s">
        <v>856</v>
      </c>
      <c r="D210" s="292" t="s">
        <v>440</v>
      </c>
      <c r="E210" s="381">
        <v>2800</v>
      </c>
      <c r="F210" s="150">
        <f>E210*こちらの注文書シートをご利用ください!$H$9</f>
        <v>0</v>
      </c>
      <c r="G210" s="292"/>
      <c r="H210" s="331">
        <v>4515543</v>
      </c>
      <c r="I210" s="420">
        <v>810192</v>
      </c>
      <c r="J210" s="511"/>
    </row>
    <row r="211" spans="1:10" ht="24" x14ac:dyDescent="0.15">
      <c r="A211" s="517"/>
      <c r="B211" s="328" t="s">
        <v>854</v>
      </c>
      <c r="C211" s="328" t="s">
        <v>856</v>
      </c>
      <c r="D211" s="292" t="s">
        <v>441</v>
      </c>
      <c r="E211" s="381">
        <v>2800</v>
      </c>
      <c r="F211" s="150">
        <f>E211*こちらの注文書シートをご利用ください!$H$9</f>
        <v>0</v>
      </c>
      <c r="G211" s="292"/>
      <c r="H211" s="331">
        <v>4515543</v>
      </c>
      <c r="I211" s="420">
        <v>810208</v>
      </c>
      <c r="J211" s="511"/>
    </row>
    <row r="212" spans="1:10" ht="24.75" thickBot="1" x14ac:dyDescent="0.2">
      <c r="A212" s="518"/>
      <c r="B212" s="353" t="s">
        <v>855</v>
      </c>
      <c r="C212" s="353" t="s">
        <v>856</v>
      </c>
      <c r="D212" s="298" t="s">
        <v>321</v>
      </c>
      <c r="E212" s="406">
        <v>2800</v>
      </c>
      <c r="F212" s="378">
        <f>E212*こちらの注文書シートをご利用ください!$H$9</f>
        <v>0</v>
      </c>
      <c r="G212" s="298"/>
      <c r="H212" s="334">
        <v>4515543</v>
      </c>
      <c r="I212" s="448">
        <v>836017</v>
      </c>
      <c r="J212" s="511"/>
    </row>
    <row r="213" spans="1:10" ht="24.75" thickTop="1" x14ac:dyDescent="0.15">
      <c r="A213" s="516">
        <v>25</v>
      </c>
      <c r="B213" s="318" t="s">
        <v>858</v>
      </c>
      <c r="C213" s="318" t="s">
        <v>857</v>
      </c>
      <c r="D213" s="293" t="s">
        <v>323</v>
      </c>
      <c r="E213" s="380">
        <v>4000</v>
      </c>
      <c r="F213" s="150">
        <f>E213*こちらの注文書シートをご利用ください!$H$9</f>
        <v>0</v>
      </c>
      <c r="G213" s="293"/>
      <c r="H213" s="335">
        <v>4515543</v>
      </c>
      <c r="I213" s="419">
        <v>114368</v>
      </c>
      <c r="J213" s="511"/>
    </row>
    <row r="214" spans="1:10" ht="24" x14ac:dyDescent="0.15">
      <c r="A214" s="517"/>
      <c r="B214" s="328" t="s">
        <v>859</v>
      </c>
      <c r="C214" s="328" t="s">
        <v>857</v>
      </c>
      <c r="D214" s="292" t="s">
        <v>324</v>
      </c>
      <c r="E214" s="381">
        <v>4000</v>
      </c>
      <c r="F214" s="150">
        <f>E214*こちらの注文書シートをご利用ください!$H$9</f>
        <v>0</v>
      </c>
      <c r="G214" s="292"/>
      <c r="H214" s="331">
        <v>4515543</v>
      </c>
      <c r="I214" s="420">
        <v>114375</v>
      </c>
      <c r="J214" s="511"/>
    </row>
    <row r="215" spans="1:10" ht="24" x14ac:dyDescent="0.15">
      <c r="A215" s="517"/>
      <c r="B215" s="328" t="s">
        <v>860</v>
      </c>
      <c r="C215" s="328" t="s">
        <v>857</v>
      </c>
      <c r="D215" s="292" t="s">
        <v>325</v>
      </c>
      <c r="E215" s="381">
        <v>4000</v>
      </c>
      <c r="F215" s="150">
        <f>E215*こちらの注文書シートをご利用ください!$H$9</f>
        <v>0</v>
      </c>
      <c r="G215" s="292"/>
      <c r="H215" s="331">
        <v>4515543</v>
      </c>
      <c r="I215" s="420">
        <v>114405</v>
      </c>
      <c r="J215" s="511"/>
    </row>
    <row r="216" spans="1:10" ht="24" x14ac:dyDescent="0.15">
      <c r="A216" s="517"/>
      <c r="B216" s="328" t="s">
        <v>861</v>
      </c>
      <c r="C216" s="328" t="s">
        <v>857</v>
      </c>
      <c r="D216" s="292" t="s">
        <v>326</v>
      </c>
      <c r="E216" s="381">
        <v>4000</v>
      </c>
      <c r="F216" s="150">
        <f>E216*こちらの注文書シートをご利用ください!$H$9</f>
        <v>0</v>
      </c>
      <c r="G216" s="292"/>
      <c r="H216" s="331">
        <v>4515543</v>
      </c>
      <c r="I216" s="420">
        <v>114429</v>
      </c>
      <c r="J216" s="511"/>
    </row>
    <row r="217" spans="1:10" ht="24" x14ac:dyDescent="0.15">
      <c r="A217" s="517"/>
      <c r="B217" s="328" t="s">
        <v>862</v>
      </c>
      <c r="C217" s="328" t="s">
        <v>857</v>
      </c>
      <c r="D217" s="292" t="s">
        <v>327</v>
      </c>
      <c r="E217" s="381">
        <v>4000</v>
      </c>
      <c r="F217" s="150">
        <f>E217*こちらの注文書シートをご利用ください!$H$9</f>
        <v>0</v>
      </c>
      <c r="G217" s="292"/>
      <c r="H217" s="331">
        <v>4515543</v>
      </c>
      <c r="I217" s="420">
        <v>114436</v>
      </c>
      <c r="J217" s="511"/>
    </row>
    <row r="218" spans="1:10" ht="24" x14ac:dyDescent="0.15">
      <c r="A218" s="517"/>
      <c r="B218" s="328" t="s">
        <v>863</v>
      </c>
      <c r="C218" s="328" t="s">
        <v>857</v>
      </c>
      <c r="D218" s="292" t="s">
        <v>521</v>
      </c>
      <c r="E218" s="381">
        <v>4000</v>
      </c>
      <c r="F218" s="150">
        <f>E218*こちらの注文書シートをご利用ください!$H$9</f>
        <v>0</v>
      </c>
      <c r="G218" s="292"/>
      <c r="H218" s="331">
        <v>4515543</v>
      </c>
      <c r="I218" s="420">
        <v>114955</v>
      </c>
      <c r="J218" s="511"/>
    </row>
    <row r="219" spans="1:10" ht="24" x14ac:dyDescent="0.15">
      <c r="A219" s="517"/>
      <c r="B219" s="328" t="s">
        <v>864</v>
      </c>
      <c r="C219" s="328" t="s">
        <v>857</v>
      </c>
      <c r="D219" s="292" t="s">
        <v>519</v>
      </c>
      <c r="E219" s="381">
        <v>4000</v>
      </c>
      <c r="F219" s="150">
        <f>E219*こちらの注文書シートをご利用ください!$H$9</f>
        <v>0</v>
      </c>
      <c r="G219" s="292"/>
      <c r="H219" s="331">
        <v>4515543</v>
      </c>
      <c r="I219" s="420">
        <v>114962</v>
      </c>
      <c r="J219" s="511"/>
    </row>
    <row r="220" spans="1:10" ht="24.75" thickBot="1" x14ac:dyDescent="0.2">
      <c r="A220" s="518"/>
      <c r="B220" s="353" t="s">
        <v>865</v>
      </c>
      <c r="C220" s="353" t="s">
        <v>857</v>
      </c>
      <c r="D220" s="298" t="s">
        <v>520</v>
      </c>
      <c r="E220" s="406">
        <v>4000</v>
      </c>
      <c r="F220" s="378">
        <f>E220*こちらの注文書シートをご利用ください!$H$9</f>
        <v>0</v>
      </c>
      <c r="G220" s="298"/>
      <c r="H220" s="334">
        <v>4515543</v>
      </c>
      <c r="I220" s="448">
        <v>114979</v>
      </c>
      <c r="J220" s="511"/>
    </row>
    <row r="221" spans="1:10" ht="24.75" thickTop="1" x14ac:dyDescent="0.15">
      <c r="A221" s="519">
        <v>26</v>
      </c>
      <c r="B221" s="318" t="s">
        <v>210</v>
      </c>
      <c r="C221" s="318" t="s">
        <v>870</v>
      </c>
      <c r="D221" s="293" t="s">
        <v>872</v>
      </c>
      <c r="E221" s="380">
        <v>3000</v>
      </c>
      <c r="F221" s="150">
        <f>E221*こちらの注文書シートをご利用ください!$H$9</f>
        <v>0</v>
      </c>
      <c r="G221" s="293"/>
      <c r="H221" s="335">
        <v>4515543</v>
      </c>
      <c r="I221" s="419">
        <v>247226</v>
      </c>
      <c r="J221" s="511"/>
    </row>
    <row r="222" spans="1:10" ht="24" x14ac:dyDescent="0.15">
      <c r="A222" s="520"/>
      <c r="B222" s="328" t="s">
        <v>211</v>
      </c>
      <c r="C222" s="328" t="s">
        <v>870</v>
      </c>
      <c r="D222" s="292" t="s">
        <v>309</v>
      </c>
      <c r="E222" s="381">
        <v>3000</v>
      </c>
      <c r="F222" s="150">
        <f>E222*こちらの注文書シートをご利用ください!$H$9</f>
        <v>0</v>
      </c>
      <c r="G222" s="292"/>
      <c r="H222" s="331">
        <v>4515543</v>
      </c>
      <c r="I222" s="420">
        <v>247233</v>
      </c>
      <c r="J222" s="511"/>
    </row>
    <row r="223" spans="1:10" ht="24" x14ac:dyDescent="0.15">
      <c r="A223" s="520"/>
      <c r="B223" s="328" t="s">
        <v>866</v>
      </c>
      <c r="C223" s="328" t="s">
        <v>604</v>
      </c>
      <c r="D223" s="292" t="s">
        <v>315</v>
      </c>
      <c r="E223" s="381">
        <v>3000</v>
      </c>
      <c r="F223" s="150">
        <f>E223*こちらの注文書シートをご利用ください!$H$9</f>
        <v>0</v>
      </c>
      <c r="G223" s="292"/>
      <c r="H223" s="331">
        <v>4515543</v>
      </c>
      <c r="I223" s="420">
        <v>206155</v>
      </c>
      <c r="J223" s="511"/>
    </row>
    <row r="224" spans="1:10" ht="24" x14ac:dyDescent="0.15">
      <c r="A224" s="520"/>
      <c r="B224" s="328" t="s">
        <v>867</v>
      </c>
      <c r="C224" s="328" t="s">
        <v>599</v>
      </c>
      <c r="D224" s="292" t="s">
        <v>310</v>
      </c>
      <c r="E224" s="381">
        <v>1500</v>
      </c>
      <c r="F224" s="150">
        <f>E224*こちらの注文書シートをご利用ください!$H$9</f>
        <v>0</v>
      </c>
      <c r="G224" s="292"/>
      <c r="H224" s="331">
        <v>4515543</v>
      </c>
      <c r="I224" s="420">
        <v>206070</v>
      </c>
      <c r="J224" s="511"/>
    </row>
    <row r="225" spans="1:10" ht="24" x14ac:dyDescent="0.15">
      <c r="A225" s="520"/>
      <c r="B225" s="328" t="s">
        <v>536</v>
      </c>
      <c r="C225" s="328" t="s">
        <v>599</v>
      </c>
      <c r="D225" s="292" t="s">
        <v>309</v>
      </c>
      <c r="E225" s="381">
        <v>1500</v>
      </c>
      <c r="F225" s="150">
        <f>E225*こちらの注文書シートをご利用ください!$H$9</f>
        <v>0</v>
      </c>
      <c r="G225" s="292"/>
      <c r="H225" s="331">
        <v>4515543</v>
      </c>
      <c r="I225" s="420">
        <v>206087</v>
      </c>
      <c r="J225" s="511"/>
    </row>
    <row r="226" spans="1:10" ht="24" x14ac:dyDescent="0.15">
      <c r="A226" s="520"/>
      <c r="B226" s="328" t="s">
        <v>537</v>
      </c>
      <c r="C226" s="328" t="s">
        <v>599</v>
      </c>
      <c r="D226" s="292" t="s">
        <v>311</v>
      </c>
      <c r="E226" s="381">
        <v>1500</v>
      </c>
      <c r="F226" s="150">
        <f>E226*こちらの注文書シートをご利用ください!$H$9</f>
        <v>0</v>
      </c>
      <c r="G226" s="292"/>
      <c r="H226" s="331">
        <v>4515543</v>
      </c>
      <c r="I226" s="420">
        <v>206094</v>
      </c>
      <c r="J226" s="511"/>
    </row>
    <row r="227" spans="1:10" ht="24" x14ac:dyDescent="0.15">
      <c r="A227" s="520"/>
      <c r="B227" s="328" t="s">
        <v>538</v>
      </c>
      <c r="C227" s="328" t="s">
        <v>599</v>
      </c>
      <c r="D227" s="292" t="s">
        <v>312</v>
      </c>
      <c r="E227" s="381">
        <v>1500</v>
      </c>
      <c r="F227" s="150">
        <f>E227*こちらの注文書シートをご利用ください!$H$9</f>
        <v>0</v>
      </c>
      <c r="G227" s="292"/>
      <c r="H227" s="331">
        <v>4515543</v>
      </c>
      <c r="I227" s="420">
        <v>206100</v>
      </c>
      <c r="J227" s="511"/>
    </row>
    <row r="228" spans="1:10" ht="24" x14ac:dyDescent="0.15">
      <c r="A228" s="520"/>
      <c r="B228" s="328" t="s">
        <v>539</v>
      </c>
      <c r="C228" s="328" t="s">
        <v>599</v>
      </c>
      <c r="D228" s="292" t="s">
        <v>313</v>
      </c>
      <c r="E228" s="381">
        <v>1500</v>
      </c>
      <c r="F228" s="150">
        <f>E228*こちらの注文書シートをご利用ください!$H$9</f>
        <v>0</v>
      </c>
      <c r="G228" s="292"/>
      <c r="H228" s="331">
        <v>4515543</v>
      </c>
      <c r="I228" s="420">
        <v>206117</v>
      </c>
      <c r="J228" s="511"/>
    </row>
    <row r="229" spans="1:10" ht="24" x14ac:dyDescent="0.15">
      <c r="A229" s="520"/>
      <c r="B229" s="328" t="s">
        <v>540</v>
      </c>
      <c r="C229" s="328" t="s">
        <v>599</v>
      </c>
      <c r="D229" s="292" t="s">
        <v>315</v>
      </c>
      <c r="E229" s="381">
        <v>1500</v>
      </c>
      <c r="F229" s="150">
        <f>E229*こちらの注文書シートをご利用ください!$H$9</f>
        <v>0</v>
      </c>
      <c r="G229" s="292"/>
      <c r="H229" s="331">
        <v>4515543</v>
      </c>
      <c r="I229" s="420">
        <v>206124</v>
      </c>
      <c r="J229" s="511"/>
    </row>
    <row r="230" spans="1:10" ht="24" x14ac:dyDescent="0.15">
      <c r="A230" s="520"/>
      <c r="B230" s="328" t="s">
        <v>541</v>
      </c>
      <c r="C230" s="328" t="s">
        <v>599</v>
      </c>
      <c r="D230" s="292" t="s">
        <v>600</v>
      </c>
      <c r="E230" s="381">
        <v>1500</v>
      </c>
      <c r="F230" s="150">
        <f>E230*こちらの注文書シートをご利用ください!$H$9</f>
        <v>0</v>
      </c>
      <c r="G230" s="292"/>
      <c r="H230" s="331">
        <v>4515543</v>
      </c>
      <c r="I230" s="420">
        <v>206131</v>
      </c>
      <c r="J230" s="511"/>
    </row>
    <row r="231" spans="1:10" ht="24" x14ac:dyDescent="0.15">
      <c r="A231" s="520"/>
      <c r="B231" s="328" t="s">
        <v>542</v>
      </c>
      <c r="C231" s="328" t="s">
        <v>599</v>
      </c>
      <c r="D231" s="292" t="s">
        <v>601</v>
      </c>
      <c r="E231" s="381">
        <v>1500</v>
      </c>
      <c r="F231" s="150">
        <f>E231*こちらの注文書シートをご利用ください!$H$9</f>
        <v>0</v>
      </c>
      <c r="G231" s="292"/>
      <c r="H231" s="331">
        <v>4515543</v>
      </c>
      <c r="I231" s="420">
        <v>206148</v>
      </c>
      <c r="J231" s="511"/>
    </row>
    <row r="232" spans="1:10" ht="24" x14ac:dyDescent="0.15">
      <c r="A232" s="520"/>
      <c r="B232" s="328" t="s">
        <v>868</v>
      </c>
      <c r="C232" s="328" t="s">
        <v>871</v>
      </c>
      <c r="D232" s="292" t="s">
        <v>310</v>
      </c>
      <c r="E232" s="381">
        <v>2800</v>
      </c>
      <c r="F232" s="150">
        <f>E232*こちらの注文書シートをご利用ください!$H$9</f>
        <v>0</v>
      </c>
      <c r="G232" s="292"/>
      <c r="H232" s="331">
        <v>4515543</v>
      </c>
      <c r="I232" s="420">
        <v>807024</v>
      </c>
      <c r="J232" s="511"/>
    </row>
    <row r="233" spans="1:10" ht="24.75" thickBot="1" x14ac:dyDescent="0.2">
      <c r="A233" s="521"/>
      <c r="B233" s="353" t="s">
        <v>869</v>
      </c>
      <c r="C233" s="353" t="s">
        <v>871</v>
      </c>
      <c r="D233" s="298" t="s">
        <v>309</v>
      </c>
      <c r="E233" s="406">
        <v>2800</v>
      </c>
      <c r="F233" s="378">
        <f>E233*こちらの注文書シートをご利用ください!$H$9</f>
        <v>0</v>
      </c>
      <c r="G233" s="298"/>
      <c r="H233" s="334">
        <v>4515543</v>
      </c>
      <c r="I233" s="448">
        <v>807017</v>
      </c>
      <c r="J233" s="511"/>
    </row>
    <row r="234" spans="1:10" ht="24.75" thickTop="1" x14ac:dyDescent="0.15">
      <c r="A234" s="516">
        <v>27</v>
      </c>
      <c r="B234" s="318" t="s">
        <v>877</v>
      </c>
      <c r="C234" s="318" t="s">
        <v>873</v>
      </c>
      <c r="D234" s="293" t="s">
        <v>310</v>
      </c>
      <c r="E234" s="338">
        <v>800</v>
      </c>
      <c r="F234" s="150">
        <f>E234*こちらの注文書シートをご利用ください!$H$9</f>
        <v>0</v>
      </c>
      <c r="G234" s="293"/>
      <c r="H234" s="335">
        <v>4515543</v>
      </c>
      <c r="I234" s="419">
        <v>215607</v>
      </c>
      <c r="J234" s="511"/>
    </row>
    <row r="235" spans="1:10" ht="24" x14ac:dyDescent="0.15">
      <c r="A235" s="517"/>
      <c r="B235" s="328" t="s">
        <v>878</v>
      </c>
      <c r="C235" s="328" t="s">
        <v>873</v>
      </c>
      <c r="D235" s="292" t="s">
        <v>309</v>
      </c>
      <c r="E235" s="339">
        <v>800</v>
      </c>
      <c r="F235" s="150">
        <f>E235*こちらの注文書シートをご利用ください!$H$9</f>
        <v>0</v>
      </c>
      <c r="G235" s="292"/>
      <c r="H235" s="331">
        <v>4515543</v>
      </c>
      <c r="I235" s="420">
        <v>215614</v>
      </c>
      <c r="J235" s="511"/>
    </row>
    <row r="236" spans="1:10" ht="24" x14ac:dyDescent="0.15">
      <c r="A236" s="517"/>
      <c r="B236" s="328" t="s">
        <v>879</v>
      </c>
      <c r="C236" s="328" t="s">
        <v>873</v>
      </c>
      <c r="D236" s="292" t="s">
        <v>311</v>
      </c>
      <c r="E236" s="339">
        <v>800</v>
      </c>
      <c r="F236" s="150">
        <f>E236*こちらの注文書シートをご利用ください!$H$9</f>
        <v>0</v>
      </c>
      <c r="G236" s="292"/>
      <c r="H236" s="331">
        <v>4515543</v>
      </c>
      <c r="I236" s="420">
        <v>215621</v>
      </c>
      <c r="J236" s="511"/>
    </row>
    <row r="237" spans="1:10" ht="24" x14ac:dyDescent="0.15">
      <c r="A237" s="517"/>
      <c r="B237" s="328" t="s">
        <v>880</v>
      </c>
      <c r="C237" s="328" t="s">
        <v>873</v>
      </c>
      <c r="D237" s="292" t="s">
        <v>312</v>
      </c>
      <c r="E237" s="339">
        <v>800</v>
      </c>
      <c r="F237" s="150">
        <f>E237*こちらの注文書シートをご利用ください!$H$9</f>
        <v>0</v>
      </c>
      <c r="G237" s="292"/>
      <c r="H237" s="331">
        <v>4515543</v>
      </c>
      <c r="I237" s="420">
        <v>215676</v>
      </c>
      <c r="J237" s="511"/>
    </row>
    <row r="238" spans="1:10" ht="24" x14ac:dyDescent="0.15">
      <c r="A238" s="517"/>
      <c r="B238" s="328" t="s">
        <v>881</v>
      </c>
      <c r="C238" s="328" t="s">
        <v>873</v>
      </c>
      <c r="D238" s="292" t="s">
        <v>313</v>
      </c>
      <c r="E238" s="339">
        <v>800</v>
      </c>
      <c r="F238" s="150">
        <f>E238*こちらの注文書シートをご利用ください!$H$9</f>
        <v>0</v>
      </c>
      <c r="G238" s="292"/>
      <c r="H238" s="331">
        <v>4515543</v>
      </c>
      <c r="I238" s="420">
        <v>215669</v>
      </c>
      <c r="J238" s="511"/>
    </row>
    <row r="239" spans="1:10" ht="24" x14ac:dyDescent="0.15">
      <c r="A239" s="517"/>
      <c r="B239" s="328" t="s">
        <v>882</v>
      </c>
      <c r="C239" s="328" t="s">
        <v>873</v>
      </c>
      <c r="D239" s="292" t="s">
        <v>314</v>
      </c>
      <c r="E239" s="339">
        <v>800</v>
      </c>
      <c r="F239" s="150">
        <f>E239*こちらの注文書シートをご利用ください!$H$9</f>
        <v>0</v>
      </c>
      <c r="G239" s="292"/>
      <c r="H239" s="331">
        <v>4515543</v>
      </c>
      <c r="I239" s="420" t="s">
        <v>602</v>
      </c>
      <c r="J239" s="511"/>
    </row>
    <row r="240" spans="1:10" ht="24" x14ac:dyDescent="0.15">
      <c r="A240" s="517"/>
      <c r="B240" s="328" t="s">
        <v>883</v>
      </c>
      <c r="C240" s="328" t="s">
        <v>873</v>
      </c>
      <c r="D240" s="292" t="s">
        <v>315</v>
      </c>
      <c r="E240" s="339">
        <v>800</v>
      </c>
      <c r="F240" s="150">
        <f>E240*こちらの注文書シートをご利用ください!$H$9</f>
        <v>0</v>
      </c>
      <c r="G240" s="292"/>
      <c r="H240" s="331">
        <v>4515543</v>
      </c>
      <c r="I240" s="420" t="s">
        <v>603</v>
      </c>
      <c r="J240" s="511"/>
    </row>
    <row r="241" spans="1:10" ht="24" x14ac:dyDescent="0.15">
      <c r="A241" s="517"/>
      <c r="B241" s="328" t="s">
        <v>884</v>
      </c>
      <c r="C241" s="328" t="s">
        <v>874</v>
      </c>
      <c r="D241" s="292" t="s">
        <v>600</v>
      </c>
      <c r="E241" s="339">
        <v>800</v>
      </c>
      <c r="F241" s="150">
        <f>E241*こちらの注文書シートをご利用ください!$H$9</f>
        <v>0</v>
      </c>
      <c r="G241" s="292"/>
      <c r="H241" s="331">
        <v>4515543</v>
      </c>
      <c r="I241" s="420">
        <v>206162</v>
      </c>
      <c r="J241" s="511"/>
    </row>
    <row r="242" spans="1:10" ht="24" x14ac:dyDescent="0.15">
      <c r="A242" s="517"/>
      <c r="B242" s="328" t="s">
        <v>885</v>
      </c>
      <c r="C242" s="328" t="s">
        <v>874</v>
      </c>
      <c r="D242" s="292" t="s">
        <v>601</v>
      </c>
      <c r="E242" s="339">
        <v>800</v>
      </c>
      <c r="F242" s="150">
        <f>E242*こちらの注文書シートをご利用ください!$H$9</f>
        <v>0</v>
      </c>
      <c r="G242" s="292"/>
      <c r="H242" s="331">
        <v>4515543</v>
      </c>
      <c r="I242" s="420">
        <v>206179</v>
      </c>
      <c r="J242" s="511"/>
    </row>
    <row r="243" spans="1:10" ht="24" x14ac:dyDescent="0.15">
      <c r="A243" s="517"/>
      <c r="B243" s="328" t="s">
        <v>886</v>
      </c>
      <c r="C243" s="328" t="s">
        <v>875</v>
      </c>
      <c r="D243" s="292" t="s">
        <v>308</v>
      </c>
      <c r="E243" s="339">
        <v>2800</v>
      </c>
      <c r="F243" s="150">
        <f>E243*こちらの注文書シートをご利用ください!$H$9</f>
        <v>0</v>
      </c>
      <c r="G243" s="292"/>
      <c r="H243" s="331">
        <v>4515543</v>
      </c>
      <c r="I243" s="420">
        <v>810178</v>
      </c>
      <c r="J243" s="511"/>
    </row>
    <row r="244" spans="1:10" ht="24.75" thickBot="1" x14ac:dyDescent="0.2">
      <c r="A244" s="518"/>
      <c r="B244" s="353" t="s">
        <v>887</v>
      </c>
      <c r="C244" s="353" t="s">
        <v>876</v>
      </c>
      <c r="D244" s="298" t="s">
        <v>308</v>
      </c>
      <c r="E244" s="345">
        <v>800</v>
      </c>
      <c r="F244" s="378">
        <f>E244*こちらの注文書シートをご利用ください!$H$9</f>
        <v>0</v>
      </c>
      <c r="G244" s="298"/>
      <c r="H244" s="334">
        <v>4515543</v>
      </c>
      <c r="I244" s="448" t="s">
        <v>605</v>
      </c>
      <c r="J244" s="511"/>
    </row>
    <row r="245" spans="1:10" ht="24.75" thickTop="1" x14ac:dyDescent="0.15">
      <c r="A245" s="516">
        <v>28</v>
      </c>
      <c r="B245" s="318" t="s">
        <v>662</v>
      </c>
      <c r="C245" s="318" t="s">
        <v>889</v>
      </c>
      <c r="D245" s="293" t="s">
        <v>893</v>
      </c>
      <c r="E245" s="338">
        <v>3000</v>
      </c>
      <c r="F245" s="150">
        <f>E245*こちらの注文書シートをご利用ください!$H$9</f>
        <v>0</v>
      </c>
      <c r="G245" s="293"/>
      <c r="H245" s="335">
        <v>4515543</v>
      </c>
      <c r="I245" s="419">
        <v>206407</v>
      </c>
      <c r="J245" s="511"/>
    </row>
    <row r="246" spans="1:10" ht="24" x14ac:dyDescent="0.15">
      <c r="A246" s="517"/>
      <c r="B246" s="328" t="s">
        <v>663</v>
      </c>
      <c r="C246" s="328" t="s">
        <v>889</v>
      </c>
      <c r="D246" s="292" t="s">
        <v>894</v>
      </c>
      <c r="E246" s="339">
        <v>3000</v>
      </c>
      <c r="F246" s="150">
        <f>E246*こちらの注文書シートをご利用ください!$H$9</f>
        <v>0</v>
      </c>
      <c r="G246" s="292"/>
      <c r="H246" s="331">
        <v>4515543</v>
      </c>
      <c r="I246" s="420">
        <v>206414</v>
      </c>
      <c r="J246" s="511"/>
    </row>
    <row r="247" spans="1:10" ht="24" x14ac:dyDescent="0.15">
      <c r="A247" s="517"/>
      <c r="B247" s="328" t="s">
        <v>888</v>
      </c>
      <c r="C247" s="328" t="s">
        <v>890</v>
      </c>
      <c r="D247" s="292" t="s">
        <v>895</v>
      </c>
      <c r="E247" s="339">
        <v>800</v>
      </c>
      <c r="F247" s="150">
        <f>E247*こちらの注文書シートをご利用ください!$H$9</f>
        <v>0</v>
      </c>
      <c r="G247" s="292"/>
      <c r="H247" s="331">
        <v>4515543</v>
      </c>
      <c r="I247" s="420">
        <v>206421</v>
      </c>
      <c r="J247" s="511"/>
    </row>
    <row r="248" spans="1:10" ht="24" x14ac:dyDescent="0.15">
      <c r="A248" s="517"/>
      <c r="B248" s="328" t="s">
        <v>661</v>
      </c>
      <c r="C248" s="328" t="s">
        <v>890</v>
      </c>
      <c r="D248" s="292" t="s">
        <v>896</v>
      </c>
      <c r="E248" s="339">
        <v>800</v>
      </c>
      <c r="F248" s="150">
        <f>E248*こちらの注文書シートをご利用ください!$H$9</f>
        <v>0</v>
      </c>
      <c r="G248" s="292"/>
      <c r="H248" s="331">
        <v>4515543</v>
      </c>
      <c r="I248" s="420">
        <v>206438</v>
      </c>
      <c r="J248" s="511"/>
    </row>
    <row r="249" spans="1:10" ht="24" x14ac:dyDescent="0.15">
      <c r="A249" s="517"/>
      <c r="B249" s="328" t="s">
        <v>212</v>
      </c>
      <c r="C249" s="328" t="s">
        <v>891</v>
      </c>
      <c r="D249" s="292" t="s">
        <v>316</v>
      </c>
      <c r="E249" s="339">
        <v>1500</v>
      </c>
      <c r="F249" s="150">
        <f>E249*こちらの注文書シートをご利用ください!$H$9</f>
        <v>0</v>
      </c>
      <c r="G249" s="292"/>
      <c r="H249" s="331">
        <v>4515543</v>
      </c>
      <c r="I249" s="420">
        <v>205233</v>
      </c>
      <c r="J249" s="511"/>
    </row>
    <row r="250" spans="1:10" ht="24" x14ac:dyDescent="0.15">
      <c r="A250" s="517"/>
      <c r="B250" s="328" t="s">
        <v>213</v>
      </c>
      <c r="C250" s="328" t="s">
        <v>891</v>
      </c>
      <c r="D250" s="292" t="s">
        <v>317</v>
      </c>
      <c r="E250" s="339">
        <v>1500</v>
      </c>
      <c r="F250" s="150">
        <f>E250*こちらの注文書シートをご利用ください!$H$9</f>
        <v>0</v>
      </c>
      <c r="G250" s="292"/>
      <c r="H250" s="331">
        <v>4515543</v>
      </c>
      <c r="I250" s="420">
        <v>205240</v>
      </c>
      <c r="J250" s="511"/>
    </row>
    <row r="251" spans="1:10" ht="24" x14ac:dyDescent="0.15">
      <c r="A251" s="517"/>
      <c r="B251" s="328" t="s">
        <v>214</v>
      </c>
      <c r="C251" s="328" t="s">
        <v>892</v>
      </c>
      <c r="D251" s="292" t="s">
        <v>318</v>
      </c>
      <c r="E251" s="339">
        <v>600</v>
      </c>
      <c r="F251" s="150">
        <f>E251*こちらの注文書シートをご利用ください!$H$9</f>
        <v>0</v>
      </c>
      <c r="G251" s="292"/>
      <c r="H251" s="331">
        <v>4515543</v>
      </c>
      <c r="I251" s="420">
        <v>711444</v>
      </c>
      <c r="J251" s="511"/>
    </row>
    <row r="252" spans="1:10" ht="24.75" thickBot="1" x14ac:dyDescent="0.2">
      <c r="A252" s="518"/>
      <c r="B252" s="353" t="s">
        <v>215</v>
      </c>
      <c r="C252" s="353" t="s">
        <v>892</v>
      </c>
      <c r="D252" s="298" t="s">
        <v>319</v>
      </c>
      <c r="E252" s="345">
        <v>600</v>
      </c>
      <c r="F252" s="378">
        <f>E252*こちらの注文書シートをご利用ください!$H$9</f>
        <v>0</v>
      </c>
      <c r="G252" s="298"/>
      <c r="H252" s="334">
        <v>4515543</v>
      </c>
      <c r="I252" s="448">
        <v>711451</v>
      </c>
      <c r="J252" s="511"/>
    </row>
    <row r="253" spans="1:10" ht="24.75" thickTop="1" x14ac:dyDescent="0.15">
      <c r="A253" s="516">
        <v>29</v>
      </c>
      <c r="B253" s="318" t="s">
        <v>897</v>
      </c>
      <c r="C253" s="318" t="s">
        <v>903</v>
      </c>
      <c r="D253" s="293" t="s">
        <v>899</v>
      </c>
      <c r="E253" s="338">
        <v>4000</v>
      </c>
      <c r="F253" s="150">
        <f>E253*こちらの注文書シートをご利用ください!$H$9</f>
        <v>0</v>
      </c>
      <c r="G253" s="293"/>
      <c r="H253" s="335">
        <v>4515543</v>
      </c>
      <c r="I253" s="419">
        <v>206445</v>
      </c>
      <c r="J253" s="511"/>
    </row>
    <row r="254" spans="1:10" ht="24" x14ac:dyDescent="0.15">
      <c r="A254" s="517"/>
      <c r="B254" s="328" t="s">
        <v>665</v>
      </c>
      <c r="C254" s="328" t="s">
        <v>903</v>
      </c>
      <c r="D254" s="292" t="s">
        <v>900</v>
      </c>
      <c r="E254" s="339">
        <v>4000</v>
      </c>
      <c r="F254" s="150">
        <f>E254*こちらの注文書シートをご利用ください!$H$9</f>
        <v>0</v>
      </c>
      <c r="G254" s="292"/>
      <c r="H254" s="331">
        <v>4515543</v>
      </c>
      <c r="I254" s="420">
        <v>206452</v>
      </c>
      <c r="J254" s="511"/>
    </row>
    <row r="255" spans="1:10" ht="24" x14ac:dyDescent="0.15">
      <c r="A255" s="517"/>
      <c r="B255" s="328" t="s">
        <v>898</v>
      </c>
      <c r="C255" s="328" t="s">
        <v>904</v>
      </c>
      <c r="D255" s="292" t="s">
        <v>901</v>
      </c>
      <c r="E255" s="339">
        <v>1000</v>
      </c>
      <c r="F255" s="150">
        <f>E255*こちらの注文書シートをご利用ください!$H$9</f>
        <v>0</v>
      </c>
      <c r="G255" s="292"/>
      <c r="H255" s="331">
        <v>4515543</v>
      </c>
      <c r="I255" s="420">
        <v>206469</v>
      </c>
      <c r="J255" s="511"/>
    </row>
    <row r="256" spans="1:10" ht="24.75" thickBot="1" x14ac:dyDescent="0.2">
      <c r="A256" s="518"/>
      <c r="B256" s="353" t="s">
        <v>664</v>
      </c>
      <c r="C256" s="353" t="s">
        <v>904</v>
      </c>
      <c r="D256" s="298" t="s">
        <v>902</v>
      </c>
      <c r="E256" s="345">
        <v>1000</v>
      </c>
      <c r="F256" s="378">
        <f>E256*こちらの注文書シートをご利用ください!$H$9</f>
        <v>0</v>
      </c>
      <c r="G256" s="298"/>
      <c r="H256" s="334">
        <v>4515543</v>
      </c>
      <c r="I256" s="448">
        <v>206476</v>
      </c>
      <c r="J256" s="511"/>
    </row>
    <row r="257" spans="1:10" ht="24.75" thickTop="1" x14ac:dyDescent="0.15">
      <c r="A257" s="516">
        <v>30</v>
      </c>
      <c r="B257" s="318" t="s">
        <v>907</v>
      </c>
      <c r="C257" s="318" t="s">
        <v>905</v>
      </c>
      <c r="D257" s="293" t="s">
        <v>606</v>
      </c>
      <c r="E257" s="338">
        <v>4300</v>
      </c>
      <c r="F257" s="150">
        <f>E257*こちらの注文書シートをご利用ください!$H$9</f>
        <v>0</v>
      </c>
      <c r="G257" s="293"/>
      <c r="H257" s="335">
        <v>4515543</v>
      </c>
      <c r="I257" s="419">
        <v>206186</v>
      </c>
      <c r="J257" s="511"/>
    </row>
    <row r="258" spans="1:10" ht="24" x14ac:dyDescent="0.15">
      <c r="A258" s="517"/>
      <c r="B258" s="328" t="s">
        <v>548</v>
      </c>
      <c r="C258" s="328" t="s">
        <v>905</v>
      </c>
      <c r="D258" s="292" t="s">
        <v>607</v>
      </c>
      <c r="E258" s="339">
        <v>4300</v>
      </c>
      <c r="F258" s="150">
        <f>E258*こちらの注文書シートをご利用ください!$H$9</f>
        <v>0</v>
      </c>
      <c r="G258" s="292"/>
      <c r="H258" s="331">
        <v>4515543</v>
      </c>
      <c r="I258" s="420">
        <v>206193</v>
      </c>
      <c r="J258" s="511"/>
    </row>
    <row r="259" spans="1:10" ht="24" x14ac:dyDescent="0.15">
      <c r="A259" s="517"/>
      <c r="B259" s="328" t="s">
        <v>908</v>
      </c>
      <c r="C259" s="328" t="s">
        <v>906</v>
      </c>
      <c r="D259" s="292" t="s">
        <v>330</v>
      </c>
      <c r="E259" s="339">
        <v>4300</v>
      </c>
      <c r="F259" s="150">
        <f>E259*こちらの注文書シートをご利用ください!$H$9</f>
        <v>0</v>
      </c>
      <c r="G259" s="292"/>
      <c r="H259" s="331">
        <v>4515543</v>
      </c>
      <c r="I259" s="420">
        <v>231508</v>
      </c>
      <c r="J259" s="511"/>
    </row>
    <row r="260" spans="1:10" ht="24" x14ac:dyDescent="0.15">
      <c r="A260" s="517"/>
      <c r="B260" s="328" t="s">
        <v>54</v>
      </c>
      <c r="C260" s="328" t="s">
        <v>906</v>
      </c>
      <c r="D260" s="292" t="s">
        <v>331</v>
      </c>
      <c r="E260" s="339">
        <v>4300</v>
      </c>
      <c r="F260" s="150">
        <f>E260*こちらの注文書シートをご利用ください!$H$9</f>
        <v>0</v>
      </c>
      <c r="G260" s="292"/>
      <c r="H260" s="331">
        <v>4515543</v>
      </c>
      <c r="I260" s="420">
        <v>231515</v>
      </c>
      <c r="J260" s="511"/>
    </row>
    <row r="261" spans="1:10" ht="24" x14ac:dyDescent="0.15">
      <c r="A261" s="517"/>
      <c r="B261" s="328" t="s">
        <v>173</v>
      </c>
      <c r="C261" s="328" t="s">
        <v>906</v>
      </c>
      <c r="D261" s="292" t="s">
        <v>332</v>
      </c>
      <c r="E261" s="339">
        <v>4300</v>
      </c>
      <c r="F261" s="150">
        <f>E261*こちらの注文書シートをご利用ください!$H$9</f>
        <v>0</v>
      </c>
      <c r="G261" s="292"/>
      <c r="H261" s="331">
        <v>4515543</v>
      </c>
      <c r="I261" s="420">
        <v>205066</v>
      </c>
      <c r="J261" s="511"/>
    </row>
    <row r="262" spans="1:10" ht="24" x14ac:dyDescent="0.15">
      <c r="A262" s="517"/>
      <c r="B262" s="328" t="s">
        <v>909</v>
      </c>
      <c r="C262" s="328" t="s">
        <v>906</v>
      </c>
      <c r="D262" s="292" t="s">
        <v>522</v>
      </c>
      <c r="E262" s="339">
        <v>4300</v>
      </c>
      <c r="F262" s="150">
        <f>E262*こちらの注文書シートをご利用ください!$H$9</f>
        <v>0</v>
      </c>
      <c r="G262" s="292"/>
      <c r="H262" s="331">
        <v>4515543</v>
      </c>
      <c r="I262" s="420">
        <v>205387</v>
      </c>
      <c r="J262" s="511"/>
    </row>
    <row r="263" spans="1:10" ht="24.75" thickBot="1" x14ac:dyDescent="0.2">
      <c r="A263" s="518"/>
      <c r="B263" s="353" t="s">
        <v>910</v>
      </c>
      <c r="C263" s="353" t="s">
        <v>906</v>
      </c>
      <c r="D263" s="298" t="s">
        <v>523</v>
      </c>
      <c r="E263" s="345">
        <v>4300</v>
      </c>
      <c r="F263" s="378">
        <f>E263*こちらの注文書シートをご利用ください!$H$9</f>
        <v>0</v>
      </c>
      <c r="G263" s="298"/>
      <c r="H263" s="334">
        <v>4515543</v>
      </c>
      <c r="I263" s="448">
        <v>205394</v>
      </c>
      <c r="J263" s="511"/>
    </row>
    <row r="264" spans="1:10" ht="24.75" thickTop="1" x14ac:dyDescent="0.15">
      <c r="A264" s="516">
        <v>31</v>
      </c>
      <c r="B264" s="293" t="s">
        <v>911</v>
      </c>
      <c r="C264" s="318" t="s">
        <v>920</v>
      </c>
      <c r="D264" s="293" t="s">
        <v>328</v>
      </c>
      <c r="E264" s="338">
        <v>4000</v>
      </c>
      <c r="F264" s="150">
        <f>E264*こちらの注文書シートをご利用ください!$H$9</f>
        <v>0</v>
      </c>
      <c r="G264" s="293"/>
      <c r="H264" s="335">
        <v>4515543</v>
      </c>
      <c r="I264" s="419" t="s">
        <v>608</v>
      </c>
      <c r="J264" s="511"/>
    </row>
    <row r="265" spans="1:10" ht="24" x14ac:dyDescent="0.15">
      <c r="A265" s="517"/>
      <c r="B265" s="292" t="s">
        <v>122</v>
      </c>
      <c r="C265" s="328" t="s">
        <v>920</v>
      </c>
      <c r="D265" s="292" t="s">
        <v>329</v>
      </c>
      <c r="E265" s="339">
        <v>4000</v>
      </c>
      <c r="F265" s="150">
        <f>E265*こちらの注文書シートをご利用ください!$H$9</f>
        <v>0</v>
      </c>
      <c r="G265" s="292"/>
      <c r="H265" s="331">
        <v>4515543</v>
      </c>
      <c r="I265" s="420">
        <v>246922</v>
      </c>
      <c r="J265" s="511"/>
    </row>
    <row r="266" spans="1:10" ht="24" x14ac:dyDescent="0.15">
      <c r="A266" s="517"/>
      <c r="B266" s="292" t="s">
        <v>912</v>
      </c>
      <c r="C266" s="328" t="s">
        <v>920</v>
      </c>
      <c r="D266" s="292" t="s">
        <v>442</v>
      </c>
      <c r="E266" s="339">
        <v>4000</v>
      </c>
      <c r="F266" s="150">
        <f>E266*こちらの注文書シートをご利用ください!$H$9</f>
        <v>0</v>
      </c>
      <c r="G266" s="292"/>
      <c r="H266" s="331">
        <v>4515543</v>
      </c>
      <c r="I266" s="420">
        <v>205370</v>
      </c>
      <c r="J266" s="511"/>
    </row>
    <row r="267" spans="1:10" ht="24" x14ac:dyDescent="0.15">
      <c r="A267" s="517"/>
      <c r="B267" s="292" t="s">
        <v>913</v>
      </c>
      <c r="C267" s="328" t="s">
        <v>921</v>
      </c>
      <c r="D267" s="292" t="s">
        <v>334</v>
      </c>
      <c r="E267" s="339">
        <v>3000</v>
      </c>
      <c r="F267" s="150">
        <f>E267*こちらの注文書シートをご利用ください!$H$9</f>
        <v>0</v>
      </c>
      <c r="G267" s="292"/>
      <c r="H267" s="331">
        <v>4515543</v>
      </c>
      <c r="I267" s="420">
        <v>220502</v>
      </c>
      <c r="J267" s="511"/>
    </row>
    <row r="268" spans="1:10" ht="24" x14ac:dyDescent="0.15">
      <c r="A268" s="517"/>
      <c r="B268" s="292" t="s">
        <v>914</v>
      </c>
      <c r="C268" s="328" t="s">
        <v>921</v>
      </c>
      <c r="D268" s="292" t="s">
        <v>335</v>
      </c>
      <c r="E268" s="339">
        <v>3000</v>
      </c>
      <c r="F268" s="150">
        <f>E268*こちらの注文書シートをご利用ください!$H$9</f>
        <v>0</v>
      </c>
      <c r="G268" s="292"/>
      <c r="H268" s="331">
        <v>4515543</v>
      </c>
      <c r="I268" s="420">
        <v>220557</v>
      </c>
      <c r="J268" s="511"/>
    </row>
    <row r="269" spans="1:10" ht="24" x14ac:dyDescent="0.15">
      <c r="A269" s="517"/>
      <c r="B269" s="292" t="s">
        <v>216</v>
      </c>
      <c r="C269" s="328" t="s">
        <v>921</v>
      </c>
      <c r="D269" s="292" t="s">
        <v>333</v>
      </c>
      <c r="E269" s="339">
        <v>3000</v>
      </c>
      <c r="F269" s="150">
        <f>E269*こちらの注文書シートをご利用ください!$H$9</f>
        <v>0</v>
      </c>
      <c r="G269" s="292"/>
      <c r="H269" s="331">
        <v>4515543</v>
      </c>
      <c r="I269" s="420">
        <v>246885</v>
      </c>
      <c r="J269" s="511"/>
    </row>
    <row r="270" spans="1:10" ht="24" x14ac:dyDescent="0.15">
      <c r="A270" s="517"/>
      <c r="B270" s="292" t="s">
        <v>915</v>
      </c>
      <c r="C270" s="328" t="s">
        <v>922</v>
      </c>
      <c r="D270" s="292" t="s">
        <v>336</v>
      </c>
      <c r="E270" s="339">
        <v>12000</v>
      </c>
      <c r="F270" s="150">
        <f>E270*こちらの注文書シートをご利用ください!$H$9</f>
        <v>0</v>
      </c>
      <c r="G270" s="292"/>
      <c r="H270" s="331">
        <v>4515543</v>
      </c>
      <c r="I270" s="420">
        <v>235025</v>
      </c>
      <c r="J270" s="511"/>
    </row>
    <row r="271" spans="1:10" ht="24" x14ac:dyDescent="0.15">
      <c r="A271" s="517"/>
      <c r="B271" s="292" t="s">
        <v>916</v>
      </c>
      <c r="C271" s="328" t="s">
        <v>922</v>
      </c>
      <c r="D271" s="292" t="s">
        <v>337</v>
      </c>
      <c r="E271" s="339">
        <v>12000</v>
      </c>
      <c r="F271" s="150">
        <f>E271*こちらの注文書シートをご利用ください!$H$9</f>
        <v>0</v>
      </c>
      <c r="G271" s="292"/>
      <c r="H271" s="331">
        <v>4515543</v>
      </c>
      <c r="I271" s="420">
        <v>235056</v>
      </c>
      <c r="J271" s="511"/>
    </row>
    <row r="272" spans="1:10" ht="24" x14ac:dyDescent="0.15">
      <c r="A272" s="517"/>
      <c r="B272" s="292" t="s">
        <v>917</v>
      </c>
      <c r="C272" s="328" t="s">
        <v>922</v>
      </c>
      <c r="D272" s="292" t="s">
        <v>338</v>
      </c>
      <c r="E272" s="339">
        <v>12000</v>
      </c>
      <c r="F272" s="150">
        <f>E272*こちらの注文書シートをご利用ください!$H$9</f>
        <v>0</v>
      </c>
      <c r="G272" s="292"/>
      <c r="H272" s="331">
        <v>4515543</v>
      </c>
      <c r="I272" s="420">
        <v>235032</v>
      </c>
      <c r="J272" s="511"/>
    </row>
    <row r="273" spans="1:10" ht="24" x14ac:dyDescent="0.15">
      <c r="A273" s="517"/>
      <c r="B273" s="292" t="s">
        <v>918</v>
      </c>
      <c r="C273" s="328" t="s">
        <v>922</v>
      </c>
      <c r="D273" s="292" t="s">
        <v>339</v>
      </c>
      <c r="E273" s="339">
        <v>12000</v>
      </c>
      <c r="F273" s="150">
        <f>E273*こちらの注文書シートをご利用ください!$H$9</f>
        <v>0</v>
      </c>
      <c r="G273" s="292"/>
      <c r="H273" s="331">
        <v>4515543</v>
      </c>
      <c r="I273" s="420">
        <v>235063</v>
      </c>
      <c r="J273" s="511"/>
    </row>
    <row r="274" spans="1:10" ht="24" x14ac:dyDescent="0.15">
      <c r="A274" s="517"/>
      <c r="B274" s="292" t="s">
        <v>919</v>
      </c>
      <c r="C274" s="328" t="s">
        <v>922</v>
      </c>
      <c r="D274" s="292" t="s">
        <v>340</v>
      </c>
      <c r="E274" s="339">
        <v>12000</v>
      </c>
      <c r="F274" s="150">
        <f>E274*こちらの注文書シートをご利用ください!$H$9</f>
        <v>0</v>
      </c>
      <c r="G274" s="292"/>
      <c r="H274" s="331">
        <v>4515543</v>
      </c>
      <c r="I274" s="420">
        <v>235070</v>
      </c>
      <c r="J274" s="511"/>
    </row>
    <row r="275" spans="1:10" ht="24.75" thickBot="1" x14ac:dyDescent="0.2">
      <c r="A275" s="518"/>
      <c r="B275" s="298" t="s">
        <v>217</v>
      </c>
      <c r="C275" s="353" t="s">
        <v>922</v>
      </c>
      <c r="D275" s="298" t="s">
        <v>341</v>
      </c>
      <c r="E275" s="345">
        <v>12000</v>
      </c>
      <c r="F275" s="378">
        <f>E275*こちらの注文書シートをご利用ください!$H$9</f>
        <v>0</v>
      </c>
      <c r="G275" s="298"/>
      <c r="H275" s="334">
        <v>4515543</v>
      </c>
      <c r="I275" s="448">
        <v>205257</v>
      </c>
      <c r="J275" s="511"/>
    </row>
    <row r="276" spans="1:10" ht="24.75" thickTop="1" x14ac:dyDescent="0.15">
      <c r="A276" s="516">
        <v>32</v>
      </c>
      <c r="B276" s="293" t="s">
        <v>43</v>
      </c>
      <c r="C276" s="318" t="s">
        <v>923</v>
      </c>
      <c r="D276" s="293" t="s">
        <v>342</v>
      </c>
      <c r="E276" s="338">
        <v>2000</v>
      </c>
      <c r="F276" s="150">
        <f>E276*こちらの注文書シートをご利用ください!$H$9</f>
        <v>0</v>
      </c>
      <c r="G276" s="293"/>
      <c r="H276" s="335">
        <v>4515543</v>
      </c>
      <c r="I276" s="419">
        <v>210435</v>
      </c>
      <c r="J276" s="511"/>
    </row>
    <row r="277" spans="1:10" ht="24" x14ac:dyDescent="0.15">
      <c r="A277" s="517"/>
      <c r="B277" s="292" t="s">
        <v>927</v>
      </c>
      <c r="C277" s="328" t="s">
        <v>923</v>
      </c>
      <c r="D277" s="292" t="s">
        <v>353</v>
      </c>
      <c r="E277" s="339">
        <v>2000</v>
      </c>
      <c r="F277" s="150">
        <f>E277*こちらの注文書シートをご利用ください!$H$9</f>
        <v>0</v>
      </c>
      <c r="G277" s="292"/>
      <c r="H277" s="331">
        <v>4515543</v>
      </c>
      <c r="I277" s="420">
        <v>210411</v>
      </c>
      <c r="J277" s="511"/>
    </row>
    <row r="278" spans="1:10" ht="24" x14ac:dyDescent="0.15">
      <c r="A278" s="517"/>
      <c r="B278" s="292" t="s">
        <v>928</v>
      </c>
      <c r="C278" s="328" t="s">
        <v>924</v>
      </c>
      <c r="D278" s="292" t="s">
        <v>359</v>
      </c>
      <c r="E278" s="339">
        <v>3800</v>
      </c>
      <c r="F278" s="150">
        <f>E278*こちらの注文書シートをご利用ください!$H$9</f>
        <v>0</v>
      </c>
      <c r="G278" s="292"/>
      <c r="H278" s="331">
        <v>4515543</v>
      </c>
      <c r="I278" s="420">
        <v>211418</v>
      </c>
      <c r="J278" s="511"/>
    </row>
    <row r="279" spans="1:10" ht="24" x14ac:dyDescent="0.15">
      <c r="A279" s="517"/>
      <c r="B279" s="292" t="s">
        <v>929</v>
      </c>
      <c r="C279" s="328" t="s">
        <v>924</v>
      </c>
      <c r="D279" s="292" t="s">
        <v>360</v>
      </c>
      <c r="E279" s="339">
        <v>3800</v>
      </c>
      <c r="F279" s="150">
        <f>E279*こちらの注文書シートをご利用ください!$H$9</f>
        <v>0</v>
      </c>
      <c r="G279" s="292"/>
      <c r="H279" s="331">
        <v>4515543</v>
      </c>
      <c r="I279" s="420">
        <v>211432</v>
      </c>
      <c r="J279" s="511"/>
    </row>
    <row r="280" spans="1:10" ht="24" x14ac:dyDescent="0.15">
      <c r="A280" s="517"/>
      <c r="B280" s="292" t="s">
        <v>930</v>
      </c>
      <c r="C280" s="328" t="s">
        <v>925</v>
      </c>
      <c r="D280" s="292" t="s">
        <v>343</v>
      </c>
      <c r="E280" s="339">
        <v>550</v>
      </c>
      <c r="F280" s="150">
        <f>E280*こちらの注文書シートをご利用ください!$H$9</f>
        <v>0</v>
      </c>
      <c r="G280" s="292"/>
      <c r="H280" s="331">
        <v>4515543</v>
      </c>
      <c r="I280" s="420">
        <v>204557</v>
      </c>
      <c r="J280" s="511"/>
    </row>
    <row r="281" spans="1:10" ht="24" x14ac:dyDescent="0.15">
      <c r="A281" s="517"/>
      <c r="B281" s="292" t="s">
        <v>454</v>
      </c>
      <c r="C281" s="328" t="s">
        <v>925</v>
      </c>
      <c r="D281" s="292" t="s">
        <v>524</v>
      </c>
      <c r="E281" s="339">
        <v>550</v>
      </c>
      <c r="F281" s="150">
        <f>E281*こちらの注文書シートをご利用ください!$H$9</f>
        <v>0</v>
      </c>
      <c r="G281" s="292"/>
      <c r="H281" s="331">
        <v>4515543</v>
      </c>
      <c r="I281" s="420">
        <v>205745</v>
      </c>
      <c r="J281" s="511"/>
    </row>
    <row r="282" spans="1:10" ht="24" x14ac:dyDescent="0.15">
      <c r="A282" s="517"/>
      <c r="B282" s="292" t="s">
        <v>455</v>
      </c>
      <c r="C282" s="328" t="s">
        <v>925</v>
      </c>
      <c r="D282" s="292" t="s">
        <v>525</v>
      </c>
      <c r="E282" s="339">
        <v>550</v>
      </c>
      <c r="F282" s="150">
        <f>E282*こちらの注文書シートをご利用ください!$H$9</f>
        <v>0</v>
      </c>
      <c r="G282" s="292"/>
      <c r="H282" s="331">
        <v>4515543</v>
      </c>
      <c r="I282" s="420">
        <v>205752</v>
      </c>
      <c r="J282" s="511"/>
    </row>
    <row r="283" spans="1:10" ht="24" x14ac:dyDescent="0.15">
      <c r="A283" s="517"/>
      <c r="B283" s="292" t="s">
        <v>456</v>
      </c>
      <c r="C283" s="328" t="s">
        <v>925</v>
      </c>
      <c r="D283" s="292" t="s">
        <v>526</v>
      </c>
      <c r="E283" s="339">
        <v>550</v>
      </c>
      <c r="F283" s="150">
        <f>E283*こちらの注文書シートをご利用ください!$H$9</f>
        <v>0</v>
      </c>
      <c r="G283" s="292"/>
      <c r="H283" s="331">
        <v>4515543</v>
      </c>
      <c r="I283" s="420">
        <v>205769</v>
      </c>
      <c r="J283" s="511"/>
    </row>
    <row r="284" spans="1:10" ht="24" x14ac:dyDescent="0.15">
      <c r="A284" s="517"/>
      <c r="B284" s="292" t="s">
        <v>457</v>
      </c>
      <c r="C284" s="328" t="s">
        <v>925</v>
      </c>
      <c r="D284" s="292" t="s">
        <v>527</v>
      </c>
      <c r="E284" s="339">
        <v>550</v>
      </c>
      <c r="F284" s="150">
        <f>E284*こちらの注文書シートをご利用ください!$H$9</f>
        <v>0</v>
      </c>
      <c r="G284" s="292"/>
      <c r="H284" s="331">
        <v>4515543</v>
      </c>
      <c r="I284" s="420">
        <v>205776</v>
      </c>
      <c r="J284" s="511"/>
    </row>
    <row r="285" spans="1:10" ht="24" x14ac:dyDescent="0.15">
      <c r="A285" s="517"/>
      <c r="B285" s="292" t="s">
        <v>931</v>
      </c>
      <c r="C285" s="328" t="s">
        <v>926</v>
      </c>
      <c r="D285" s="292" t="s">
        <v>343</v>
      </c>
      <c r="E285" s="339">
        <v>1000</v>
      </c>
      <c r="F285" s="150">
        <f>E285*こちらの注文書シートをご利用ください!$H$9</f>
        <v>0</v>
      </c>
      <c r="G285" s="292"/>
      <c r="H285" s="331">
        <v>4515543</v>
      </c>
      <c r="I285" s="420">
        <v>204588</v>
      </c>
      <c r="J285" s="511"/>
    </row>
    <row r="286" spans="1:10" ht="24" x14ac:dyDescent="0.15">
      <c r="A286" s="517"/>
      <c r="B286" s="292" t="s">
        <v>458</v>
      </c>
      <c r="C286" s="328" t="s">
        <v>926</v>
      </c>
      <c r="D286" s="292" t="s">
        <v>524</v>
      </c>
      <c r="E286" s="339">
        <v>1000</v>
      </c>
      <c r="F286" s="150">
        <f>E286*こちらの注文書シートをご利用ください!$H$9</f>
        <v>0</v>
      </c>
      <c r="G286" s="292"/>
      <c r="H286" s="331">
        <v>4515543</v>
      </c>
      <c r="I286" s="420">
        <v>205783</v>
      </c>
      <c r="J286" s="511"/>
    </row>
    <row r="287" spans="1:10" ht="24" x14ac:dyDescent="0.15">
      <c r="A287" s="517"/>
      <c r="B287" s="292" t="s">
        <v>459</v>
      </c>
      <c r="C287" s="328" t="s">
        <v>926</v>
      </c>
      <c r="D287" s="292" t="s">
        <v>525</v>
      </c>
      <c r="E287" s="339">
        <v>1000</v>
      </c>
      <c r="F287" s="150">
        <f>E287*こちらの注文書シートをご利用ください!$H$9</f>
        <v>0</v>
      </c>
      <c r="G287" s="292"/>
      <c r="H287" s="331">
        <v>4515543</v>
      </c>
      <c r="I287" s="420">
        <v>205790</v>
      </c>
      <c r="J287" s="511"/>
    </row>
    <row r="288" spans="1:10" ht="24" x14ac:dyDescent="0.15">
      <c r="A288" s="517"/>
      <c r="B288" s="292" t="s">
        <v>460</v>
      </c>
      <c r="C288" s="328" t="s">
        <v>926</v>
      </c>
      <c r="D288" s="292" t="s">
        <v>526</v>
      </c>
      <c r="E288" s="339">
        <v>1000</v>
      </c>
      <c r="F288" s="150">
        <f>E288*こちらの注文書シートをご利用ください!$H$9</f>
        <v>0</v>
      </c>
      <c r="G288" s="292"/>
      <c r="H288" s="331">
        <v>4515543</v>
      </c>
      <c r="I288" s="420">
        <v>205806</v>
      </c>
      <c r="J288" s="511"/>
    </row>
    <row r="289" spans="1:10" ht="24.75" thickBot="1" x14ac:dyDescent="0.2">
      <c r="A289" s="518"/>
      <c r="B289" s="298" t="s">
        <v>461</v>
      </c>
      <c r="C289" s="353" t="s">
        <v>926</v>
      </c>
      <c r="D289" s="298" t="s">
        <v>527</v>
      </c>
      <c r="E289" s="345">
        <v>1000</v>
      </c>
      <c r="F289" s="378">
        <f>E289*こちらの注文書シートをご利用ください!$H$9</f>
        <v>0</v>
      </c>
      <c r="G289" s="298"/>
      <c r="H289" s="334">
        <v>4515543</v>
      </c>
      <c r="I289" s="448">
        <v>205813</v>
      </c>
      <c r="J289" s="511"/>
    </row>
    <row r="290" spans="1:10" ht="24.75" thickTop="1" x14ac:dyDescent="0.15">
      <c r="A290" s="516">
        <v>33</v>
      </c>
      <c r="B290" s="293" t="s">
        <v>947</v>
      </c>
      <c r="C290" s="392" t="s">
        <v>528</v>
      </c>
      <c r="D290" s="361" t="s">
        <v>932</v>
      </c>
      <c r="E290" s="338">
        <v>900</v>
      </c>
      <c r="F290" s="150">
        <f>E290*こちらの注文書シートをご利用ください!$H$9</f>
        <v>0</v>
      </c>
      <c r="G290" s="293"/>
      <c r="H290" s="335">
        <v>4515543</v>
      </c>
      <c r="I290" s="419">
        <v>111602</v>
      </c>
      <c r="J290" s="511"/>
    </row>
    <row r="291" spans="1:10" ht="24" x14ac:dyDescent="0.15">
      <c r="A291" s="517"/>
      <c r="B291" s="292" t="s">
        <v>37</v>
      </c>
      <c r="C291" s="312" t="s">
        <v>528</v>
      </c>
      <c r="D291" s="358" t="s">
        <v>933</v>
      </c>
      <c r="E291" s="339">
        <v>900</v>
      </c>
      <c r="F291" s="150">
        <f>E291*こちらの注文書シートをご利用ください!$H$9</f>
        <v>0</v>
      </c>
      <c r="G291" s="292"/>
      <c r="H291" s="331">
        <v>4515543</v>
      </c>
      <c r="I291" s="420">
        <v>111626</v>
      </c>
      <c r="J291" s="511"/>
    </row>
    <row r="292" spans="1:10" ht="24" x14ac:dyDescent="0.15">
      <c r="A292" s="517"/>
      <c r="B292" s="292" t="s">
        <v>38</v>
      </c>
      <c r="C292" s="312" t="s">
        <v>528</v>
      </c>
      <c r="D292" s="358" t="s">
        <v>934</v>
      </c>
      <c r="E292" s="339">
        <v>900</v>
      </c>
      <c r="F292" s="150">
        <f>E292*こちらの注文書シートをご利用ください!$H$9</f>
        <v>0</v>
      </c>
      <c r="G292" s="292"/>
      <c r="H292" s="331">
        <v>4515543</v>
      </c>
      <c r="I292" s="420">
        <v>111640</v>
      </c>
      <c r="J292" s="511"/>
    </row>
    <row r="293" spans="1:10" ht="24" x14ac:dyDescent="0.15">
      <c r="A293" s="517"/>
      <c r="B293" s="292" t="s">
        <v>39</v>
      </c>
      <c r="C293" s="312" t="s">
        <v>528</v>
      </c>
      <c r="D293" s="358" t="s">
        <v>935</v>
      </c>
      <c r="E293" s="339">
        <v>900</v>
      </c>
      <c r="F293" s="150">
        <f>E293*こちらの注文書シートをご利用ください!$H$9</f>
        <v>0</v>
      </c>
      <c r="G293" s="292"/>
      <c r="H293" s="331">
        <v>4515543</v>
      </c>
      <c r="I293" s="420">
        <v>111657</v>
      </c>
      <c r="J293" s="511"/>
    </row>
    <row r="294" spans="1:10" ht="24" x14ac:dyDescent="0.15">
      <c r="A294" s="517"/>
      <c r="B294" s="292" t="s">
        <v>948</v>
      </c>
      <c r="C294" s="312" t="s">
        <v>528</v>
      </c>
      <c r="D294" s="358" t="s">
        <v>936</v>
      </c>
      <c r="E294" s="339">
        <v>900</v>
      </c>
      <c r="F294" s="150">
        <f>E294*こちらの注文書シートをご利用ください!$H$9</f>
        <v>0</v>
      </c>
      <c r="G294" s="292"/>
      <c r="H294" s="331">
        <v>4515543</v>
      </c>
      <c r="I294" s="420">
        <v>111190</v>
      </c>
      <c r="J294" s="511"/>
    </row>
    <row r="295" spans="1:10" ht="24" x14ac:dyDescent="0.15">
      <c r="A295" s="517"/>
      <c r="B295" s="292" t="s">
        <v>949</v>
      </c>
      <c r="C295" s="312" t="s">
        <v>528</v>
      </c>
      <c r="D295" s="362" t="s">
        <v>937</v>
      </c>
      <c r="E295" s="339">
        <v>900</v>
      </c>
      <c r="F295" s="150">
        <f>E295*こちらの注文書シートをご利用ください!$H$9</f>
        <v>0</v>
      </c>
      <c r="G295" s="292"/>
      <c r="H295" s="331">
        <v>4515543</v>
      </c>
      <c r="I295" s="420">
        <v>114986</v>
      </c>
      <c r="J295" s="511"/>
    </row>
    <row r="296" spans="1:10" ht="24" x14ac:dyDescent="0.15">
      <c r="A296" s="517"/>
      <c r="B296" s="292" t="s">
        <v>950</v>
      </c>
      <c r="C296" s="312" t="s">
        <v>528</v>
      </c>
      <c r="D296" s="362" t="s">
        <v>938</v>
      </c>
      <c r="E296" s="339">
        <v>900</v>
      </c>
      <c r="F296" s="150">
        <f>E296*こちらの注文書シートをご利用ください!$H$9</f>
        <v>0</v>
      </c>
      <c r="G296" s="292"/>
      <c r="H296" s="331">
        <v>4515543</v>
      </c>
      <c r="I296" s="420">
        <v>114993</v>
      </c>
      <c r="J296" s="511"/>
    </row>
    <row r="297" spans="1:10" ht="24" x14ac:dyDescent="0.15">
      <c r="A297" s="517"/>
      <c r="B297" s="292" t="s">
        <v>951</v>
      </c>
      <c r="C297" s="312" t="s">
        <v>528</v>
      </c>
      <c r="D297" s="362" t="s">
        <v>939</v>
      </c>
      <c r="E297" s="339">
        <v>900</v>
      </c>
      <c r="F297" s="150">
        <f>E297*こちらの注文書シートをご利用ください!$H$9</f>
        <v>0</v>
      </c>
      <c r="G297" s="292"/>
      <c r="H297" s="331">
        <v>4515543</v>
      </c>
      <c r="I297" s="420">
        <v>115006</v>
      </c>
      <c r="J297" s="511"/>
    </row>
    <row r="298" spans="1:10" ht="24" x14ac:dyDescent="0.15">
      <c r="A298" s="517"/>
      <c r="B298" s="292" t="s">
        <v>952</v>
      </c>
      <c r="C298" s="312" t="s">
        <v>528</v>
      </c>
      <c r="D298" s="362" t="s">
        <v>940</v>
      </c>
      <c r="E298" s="339">
        <v>900</v>
      </c>
      <c r="F298" s="150">
        <f>E298*こちらの注文書シートをご利用ください!$H$9</f>
        <v>0</v>
      </c>
      <c r="G298" s="292"/>
      <c r="H298" s="331">
        <v>4515543</v>
      </c>
      <c r="I298" s="420">
        <v>115013</v>
      </c>
      <c r="J298" s="511"/>
    </row>
    <row r="299" spans="1:10" ht="24" x14ac:dyDescent="0.15">
      <c r="A299" s="517"/>
      <c r="B299" s="292" t="s">
        <v>953</v>
      </c>
      <c r="C299" s="312" t="s">
        <v>528</v>
      </c>
      <c r="D299" s="362" t="s">
        <v>941</v>
      </c>
      <c r="E299" s="339">
        <v>900</v>
      </c>
      <c r="F299" s="150">
        <f>E299*こちらの注文書シートをご利用ください!$H$9</f>
        <v>0</v>
      </c>
      <c r="G299" s="292"/>
      <c r="H299" s="331">
        <v>4515543</v>
      </c>
      <c r="I299" s="420">
        <v>115020</v>
      </c>
      <c r="J299" s="511"/>
    </row>
    <row r="300" spans="1:10" ht="24" x14ac:dyDescent="0.15">
      <c r="A300" s="517"/>
      <c r="B300" s="292" t="s">
        <v>954</v>
      </c>
      <c r="C300" s="312" t="s">
        <v>529</v>
      </c>
      <c r="D300" s="358" t="s">
        <v>932</v>
      </c>
      <c r="E300" s="339">
        <v>2500</v>
      </c>
      <c r="F300" s="150">
        <f>E300*こちらの注文書シートをご利用ください!$H$9</f>
        <v>0</v>
      </c>
      <c r="G300" s="292"/>
      <c r="H300" s="331">
        <v>4515543</v>
      </c>
      <c r="I300" s="420">
        <v>111701</v>
      </c>
      <c r="J300" s="511"/>
    </row>
    <row r="301" spans="1:10" ht="24" x14ac:dyDescent="0.15">
      <c r="A301" s="517"/>
      <c r="B301" s="292" t="s">
        <v>40</v>
      </c>
      <c r="C301" s="312" t="s">
        <v>529</v>
      </c>
      <c r="D301" s="358" t="s">
        <v>933</v>
      </c>
      <c r="E301" s="339">
        <v>2500</v>
      </c>
      <c r="F301" s="150">
        <f>E301*こちらの注文書シートをご利用ください!$H$9</f>
        <v>0</v>
      </c>
      <c r="G301" s="292"/>
      <c r="H301" s="331">
        <v>4515543</v>
      </c>
      <c r="I301" s="420">
        <v>111725</v>
      </c>
      <c r="J301" s="511"/>
    </row>
    <row r="302" spans="1:10" ht="24" x14ac:dyDescent="0.15">
      <c r="A302" s="517"/>
      <c r="B302" s="292" t="s">
        <v>41</v>
      </c>
      <c r="C302" s="312" t="s">
        <v>529</v>
      </c>
      <c r="D302" s="358" t="s">
        <v>934</v>
      </c>
      <c r="E302" s="339">
        <v>2500</v>
      </c>
      <c r="F302" s="150">
        <f>E302*こちらの注文書シートをご利用ください!$H$9</f>
        <v>0</v>
      </c>
      <c r="G302" s="292"/>
      <c r="H302" s="331">
        <v>4515543</v>
      </c>
      <c r="I302" s="420">
        <v>111749</v>
      </c>
      <c r="J302" s="511"/>
    </row>
    <row r="303" spans="1:10" ht="24" x14ac:dyDescent="0.15">
      <c r="A303" s="517"/>
      <c r="B303" s="292" t="s">
        <v>42</v>
      </c>
      <c r="C303" s="312" t="s">
        <v>529</v>
      </c>
      <c r="D303" s="358" t="s">
        <v>935</v>
      </c>
      <c r="E303" s="339">
        <v>2500</v>
      </c>
      <c r="F303" s="150">
        <f>E303*こちらの注文書シートをご利用ください!$H$9</f>
        <v>0</v>
      </c>
      <c r="G303" s="292"/>
      <c r="H303" s="331">
        <v>4515543</v>
      </c>
      <c r="I303" s="420">
        <v>111756</v>
      </c>
      <c r="J303" s="511"/>
    </row>
    <row r="304" spans="1:10" ht="24" x14ac:dyDescent="0.15">
      <c r="A304" s="517"/>
      <c r="B304" s="292" t="s">
        <v>955</v>
      </c>
      <c r="C304" s="312" t="s">
        <v>529</v>
      </c>
      <c r="D304" s="358" t="s">
        <v>936</v>
      </c>
      <c r="E304" s="339">
        <v>2500</v>
      </c>
      <c r="F304" s="150">
        <f>E304*こちらの注文書シートをご利用ください!$H$9</f>
        <v>0</v>
      </c>
      <c r="G304" s="292"/>
      <c r="H304" s="331">
        <v>4515543</v>
      </c>
      <c r="I304" s="420">
        <v>112043</v>
      </c>
      <c r="J304" s="511"/>
    </row>
    <row r="305" spans="1:10" ht="24" x14ac:dyDescent="0.15">
      <c r="A305" s="517"/>
      <c r="B305" s="292" t="s">
        <v>956</v>
      </c>
      <c r="C305" s="312" t="s">
        <v>529</v>
      </c>
      <c r="D305" s="362" t="s">
        <v>937</v>
      </c>
      <c r="E305" s="339">
        <v>2500</v>
      </c>
      <c r="F305" s="150">
        <f>E305*こちらの注文書シートをご利用ください!$H$9</f>
        <v>0</v>
      </c>
      <c r="G305" s="292"/>
      <c r="H305" s="331">
        <v>4515543</v>
      </c>
      <c r="I305" s="420">
        <v>115037</v>
      </c>
      <c r="J305" s="511"/>
    </row>
    <row r="306" spans="1:10" ht="24" x14ac:dyDescent="0.15">
      <c r="A306" s="517"/>
      <c r="B306" s="292" t="s">
        <v>957</v>
      </c>
      <c r="C306" s="312" t="s">
        <v>529</v>
      </c>
      <c r="D306" s="362" t="s">
        <v>938</v>
      </c>
      <c r="E306" s="339">
        <v>2500</v>
      </c>
      <c r="F306" s="150">
        <f>E306*こちらの注文書シートをご利用ください!$H$9</f>
        <v>0</v>
      </c>
      <c r="G306" s="292"/>
      <c r="H306" s="331">
        <v>4515543</v>
      </c>
      <c r="I306" s="420">
        <v>115044</v>
      </c>
      <c r="J306" s="511"/>
    </row>
    <row r="307" spans="1:10" ht="24" x14ac:dyDescent="0.15">
      <c r="A307" s="517"/>
      <c r="B307" s="292" t="s">
        <v>958</v>
      </c>
      <c r="C307" s="312" t="s">
        <v>529</v>
      </c>
      <c r="D307" s="362" t="s">
        <v>939</v>
      </c>
      <c r="E307" s="339">
        <v>2500</v>
      </c>
      <c r="F307" s="150">
        <f>E307*こちらの注文書シートをご利用ください!$H$9</f>
        <v>0</v>
      </c>
      <c r="G307" s="292"/>
      <c r="H307" s="331">
        <v>4515543</v>
      </c>
      <c r="I307" s="420">
        <v>115051</v>
      </c>
      <c r="J307" s="511"/>
    </row>
    <row r="308" spans="1:10" ht="24" x14ac:dyDescent="0.15">
      <c r="A308" s="517"/>
      <c r="B308" s="292" t="s">
        <v>959</v>
      </c>
      <c r="C308" s="312" t="s">
        <v>529</v>
      </c>
      <c r="D308" s="362" t="s">
        <v>940</v>
      </c>
      <c r="E308" s="339">
        <v>2500</v>
      </c>
      <c r="F308" s="150">
        <f>E308*こちらの注文書シートをご利用ください!$H$9</f>
        <v>0</v>
      </c>
      <c r="G308" s="292"/>
      <c r="H308" s="331">
        <v>4515543</v>
      </c>
      <c r="I308" s="420">
        <v>115068</v>
      </c>
      <c r="J308" s="511"/>
    </row>
    <row r="309" spans="1:10" ht="24" x14ac:dyDescent="0.15">
      <c r="A309" s="517"/>
      <c r="B309" s="292" t="s">
        <v>960</v>
      </c>
      <c r="C309" s="312" t="s">
        <v>529</v>
      </c>
      <c r="D309" s="362" t="s">
        <v>941</v>
      </c>
      <c r="E309" s="339">
        <v>2500</v>
      </c>
      <c r="F309" s="150">
        <f>E309*こちらの注文書シートをご利用ください!$H$9</f>
        <v>0</v>
      </c>
      <c r="G309" s="292"/>
      <c r="H309" s="331">
        <v>4515543</v>
      </c>
      <c r="I309" s="420">
        <v>115075</v>
      </c>
      <c r="J309" s="511"/>
    </row>
    <row r="310" spans="1:10" ht="24" x14ac:dyDescent="0.15">
      <c r="A310" s="517"/>
      <c r="B310" s="292" t="s">
        <v>961</v>
      </c>
      <c r="C310" s="393" t="s">
        <v>609</v>
      </c>
      <c r="D310" s="358" t="s">
        <v>932</v>
      </c>
      <c r="E310" s="339">
        <v>3200</v>
      </c>
      <c r="F310" s="150">
        <f>E310*こちらの注文書シートをご利用ください!$H$9</f>
        <v>0</v>
      </c>
      <c r="G310" s="292"/>
      <c r="H310" s="331">
        <v>4515543</v>
      </c>
      <c r="I310" s="420">
        <v>111800</v>
      </c>
      <c r="J310" s="511"/>
    </row>
    <row r="311" spans="1:10" ht="24" x14ac:dyDescent="0.15">
      <c r="A311" s="517"/>
      <c r="B311" s="292" t="s">
        <v>962</v>
      </c>
      <c r="C311" s="394" t="s">
        <v>610</v>
      </c>
      <c r="D311" s="359" t="s">
        <v>933</v>
      </c>
      <c r="E311" s="339">
        <v>350</v>
      </c>
      <c r="F311" s="150">
        <f>E311*こちらの注文書シートをご利用ください!$H$9</f>
        <v>0</v>
      </c>
      <c r="G311" s="292"/>
      <c r="H311" s="331">
        <v>4515543</v>
      </c>
      <c r="I311" s="420">
        <v>105007</v>
      </c>
      <c r="J311" s="511"/>
    </row>
    <row r="312" spans="1:10" ht="24" x14ac:dyDescent="0.15">
      <c r="A312" s="517"/>
      <c r="B312" s="292" t="s">
        <v>963</v>
      </c>
      <c r="C312" s="394" t="s">
        <v>610</v>
      </c>
      <c r="D312" s="359" t="s">
        <v>941</v>
      </c>
      <c r="E312" s="339">
        <v>350</v>
      </c>
      <c r="F312" s="150">
        <f>E312*こちらの注文書シートをご利用ください!$H$9</f>
        <v>0</v>
      </c>
      <c r="G312" s="292"/>
      <c r="H312" s="331">
        <v>4515543</v>
      </c>
      <c r="I312" s="420">
        <v>105052</v>
      </c>
      <c r="J312" s="511"/>
    </row>
    <row r="313" spans="1:10" ht="24" x14ac:dyDescent="0.15">
      <c r="A313" s="517"/>
      <c r="B313" s="292" t="s">
        <v>964</v>
      </c>
      <c r="C313" s="394" t="s">
        <v>610</v>
      </c>
      <c r="D313" s="359" t="s">
        <v>942</v>
      </c>
      <c r="E313" s="339">
        <v>350</v>
      </c>
      <c r="F313" s="150">
        <f>E313*こちらの注文書シートをご利用ください!$H$9</f>
        <v>0</v>
      </c>
      <c r="G313" s="292"/>
      <c r="H313" s="331">
        <v>4515543</v>
      </c>
      <c r="I313" s="420">
        <v>105045</v>
      </c>
      <c r="J313" s="511"/>
    </row>
    <row r="314" spans="1:10" ht="24" x14ac:dyDescent="0.15">
      <c r="A314" s="517"/>
      <c r="B314" s="292" t="s">
        <v>965</v>
      </c>
      <c r="C314" s="394" t="s">
        <v>610</v>
      </c>
      <c r="D314" s="359" t="s">
        <v>943</v>
      </c>
      <c r="E314" s="339">
        <v>350</v>
      </c>
      <c r="F314" s="150">
        <f>E314*こちらの注文書シートをご利用ください!$H$9</f>
        <v>0</v>
      </c>
      <c r="G314" s="292"/>
      <c r="H314" s="331">
        <v>4515543</v>
      </c>
      <c r="I314" s="420">
        <v>112401</v>
      </c>
      <c r="J314" s="511"/>
    </row>
    <row r="315" spans="1:10" ht="24" x14ac:dyDescent="0.15">
      <c r="A315" s="517"/>
      <c r="B315" s="292" t="s">
        <v>33</v>
      </c>
      <c r="C315" s="394" t="s">
        <v>610</v>
      </c>
      <c r="D315" s="359" t="s">
        <v>944</v>
      </c>
      <c r="E315" s="339">
        <v>350</v>
      </c>
      <c r="F315" s="150">
        <f>E315*こちらの注文書シートをご利用ください!$H$9</f>
        <v>0</v>
      </c>
      <c r="G315" s="292"/>
      <c r="H315" s="331">
        <v>4515543</v>
      </c>
      <c r="I315" s="420">
        <v>112418</v>
      </c>
      <c r="J315" s="511"/>
    </row>
    <row r="316" spans="1:10" ht="24" x14ac:dyDescent="0.15">
      <c r="A316" s="517"/>
      <c r="B316" s="292" t="s">
        <v>34</v>
      </c>
      <c r="C316" s="394" t="s">
        <v>610</v>
      </c>
      <c r="D316" s="359" t="s">
        <v>945</v>
      </c>
      <c r="E316" s="339">
        <v>350</v>
      </c>
      <c r="F316" s="150">
        <f>E316*こちらの注文書シートをご利用ください!$H$9</f>
        <v>0</v>
      </c>
      <c r="G316" s="292"/>
      <c r="H316" s="331">
        <v>4515543</v>
      </c>
      <c r="I316" s="420">
        <v>112449</v>
      </c>
      <c r="J316" s="511"/>
    </row>
    <row r="317" spans="1:10" ht="24" x14ac:dyDescent="0.15">
      <c r="A317" s="517"/>
      <c r="B317" s="292" t="s">
        <v>966</v>
      </c>
      <c r="C317" s="394" t="s">
        <v>610</v>
      </c>
      <c r="D317" s="359" t="s">
        <v>946</v>
      </c>
      <c r="E317" s="339">
        <v>350</v>
      </c>
      <c r="F317" s="150">
        <f>E317*こちらの注文書シートをご利用ください!$H$9</f>
        <v>0</v>
      </c>
      <c r="G317" s="292"/>
      <c r="H317" s="331">
        <v>4515543</v>
      </c>
      <c r="I317" s="420">
        <v>113590</v>
      </c>
      <c r="J317" s="511"/>
    </row>
    <row r="318" spans="1:10" ht="24" x14ac:dyDescent="0.15">
      <c r="A318" s="517"/>
      <c r="B318" s="292" t="s">
        <v>967</v>
      </c>
      <c r="C318" s="394" t="s">
        <v>611</v>
      </c>
      <c r="D318" s="359" t="s">
        <v>933</v>
      </c>
      <c r="E318" s="339">
        <v>600</v>
      </c>
      <c r="F318" s="150">
        <f>E318*こちらの注文書シートをご利用ください!$H$9</f>
        <v>0</v>
      </c>
      <c r="G318" s="292"/>
      <c r="H318" s="331">
        <v>4515543</v>
      </c>
      <c r="I318" s="420">
        <v>110728</v>
      </c>
      <c r="J318" s="511"/>
    </row>
    <row r="319" spans="1:10" ht="24" x14ac:dyDescent="0.15">
      <c r="A319" s="517"/>
      <c r="B319" s="292" t="s">
        <v>968</v>
      </c>
      <c r="C319" s="394" t="s">
        <v>611</v>
      </c>
      <c r="D319" s="359" t="s">
        <v>941</v>
      </c>
      <c r="E319" s="339">
        <v>600</v>
      </c>
      <c r="F319" s="150">
        <f>E319*こちらの注文書シートをご利用ください!$H$9</f>
        <v>0</v>
      </c>
      <c r="G319" s="292"/>
      <c r="H319" s="331">
        <v>4515543</v>
      </c>
      <c r="I319" s="420">
        <v>110735</v>
      </c>
      <c r="J319" s="511"/>
    </row>
    <row r="320" spans="1:10" ht="24" x14ac:dyDescent="0.15">
      <c r="A320" s="517"/>
      <c r="B320" s="292" t="s">
        <v>969</v>
      </c>
      <c r="C320" s="394" t="s">
        <v>611</v>
      </c>
      <c r="D320" s="359" t="s">
        <v>942</v>
      </c>
      <c r="E320" s="339">
        <v>600</v>
      </c>
      <c r="F320" s="150">
        <f>E320*こちらの注文書シートをご利用ください!$H$9</f>
        <v>0</v>
      </c>
      <c r="G320" s="292"/>
      <c r="H320" s="331">
        <v>4515543</v>
      </c>
      <c r="I320" s="420">
        <v>110711</v>
      </c>
      <c r="J320" s="511"/>
    </row>
    <row r="321" spans="1:10" ht="24" x14ac:dyDescent="0.15">
      <c r="A321" s="517"/>
      <c r="B321" s="292" t="s">
        <v>970</v>
      </c>
      <c r="C321" s="394" t="s">
        <v>611</v>
      </c>
      <c r="D321" s="359" t="s">
        <v>943</v>
      </c>
      <c r="E321" s="339">
        <v>600</v>
      </c>
      <c r="F321" s="150">
        <f>E321*こちらの注文書シートをご利用ください!$H$9</f>
        <v>0</v>
      </c>
      <c r="G321" s="292"/>
      <c r="H321" s="331">
        <v>4515543</v>
      </c>
      <c r="I321" s="420">
        <v>110759</v>
      </c>
      <c r="J321" s="511"/>
    </row>
    <row r="322" spans="1:10" ht="24" x14ac:dyDescent="0.15">
      <c r="A322" s="517"/>
      <c r="B322" s="292" t="s">
        <v>35</v>
      </c>
      <c r="C322" s="394" t="s">
        <v>611</v>
      </c>
      <c r="D322" s="359" t="s">
        <v>944</v>
      </c>
      <c r="E322" s="339">
        <v>600</v>
      </c>
      <c r="F322" s="150">
        <f>E322*こちらの注文書シートをご利用ください!$H$9</f>
        <v>0</v>
      </c>
      <c r="G322" s="292"/>
      <c r="H322" s="331">
        <v>4515543</v>
      </c>
      <c r="I322" s="420">
        <v>110766</v>
      </c>
      <c r="J322" s="511"/>
    </row>
    <row r="323" spans="1:10" ht="24" x14ac:dyDescent="0.15">
      <c r="A323" s="517"/>
      <c r="B323" s="292" t="s">
        <v>36</v>
      </c>
      <c r="C323" s="394" t="s">
        <v>611</v>
      </c>
      <c r="D323" s="359" t="s">
        <v>945</v>
      </c>
      <c r="E323" s="339">
        <v>600</v>
      </c>
      <c r="F323" s="150">
        <f>E323*こちらの注文書シートをご利用ください!$H$9</f>
        <v>0</v>
      </c>
      <c r="G323" s="292"/>
      <c r="H323" s="331">
        <v>4515543</v>
      </c>
      <c r="I323" s="420">
        <v>110797</v>
      </c>
      <c r="J323" s="511"/>
    </row>
    <row r="324" spans="1:10" ht="24.75" thickBot="1" x14ac:dyDescent="0.2">
      <c r="A324" s="518"/>
      <c r="B324" s="298" t="s">
        <v>971</v>
      </c>
      <c r="C324" s="395" t="s">
        <v>611</v>
      </c>
      <c r="D324" s="360" t="s">
        <v>946</v>
      </c>
      <c r="E324" s="345">
        <v>600</v>
      </c>
      <c r="F324" s="378">
        <f>E324*こちらの注文書シートをご利用ください!$H$9</f>
        <v>0</v>
      </c>
      <c r="G324" s="298"/>
      <c r="H324" s="334">
        <v>4515543</v>
      </c>
      <c r="I324" s="448">
        <v>113620</v>
      </c>
      <c r="J324" s="511"/>
    </row>
    <row r="325" spans="1:10" ht="24.75" thickTop="1" x14ac:dyDescent="0.15">
      <c r="A325" s="516">
        <v>34</v>
      </c>
      <c r="B325" s="293" t="s">
        <v>975</v>
      </c>
      <c r="C325" s="318" t="s">
        <v>972</v>
      </c>
      <c r="D325" s="293" t="s">
        <v>347</v>
      </c>
      <c r="E325" s="338">
        <v>700</v>
      </c>
      <c r="F325" s="150">
        <f>E325*こちらの注文書シートをご利用ください!$H$9</f>
        <v>0</v>
      </c>
      <c r="G325" s="293"/>
      <c r="H325" s="335">
        <v>4515543</v>
      </c>
      <c r="I325" s="419">
        <v>113200</v>
      </c>
      <c r="J325" s="511"/>
    </row>
    <row r="326" spans="1:10" ht="24" x14ac:dyDescent="0.15">
      <c r="A326" s="517"/>
      <c r="B326" s="292" t="s">
        <v>28</v>
      </c>
      <c r="C326" s="328" t="s">
        <v>972</v>
      </c>
      <c r="D326" s="292" t="s">
        <v>348</v>
      </c>
      <c r="E326" s="339">
        <v>700</v>
      </c>
      <c r="F326" s="150">
        <f>E326*こちらの注文書シートをご利用ください!$H$9</f>
        <v>0</v>
      </c>
      <c r="G326" s="292"/>
      <c r="H326" s="331">
        <v>4515543</v>
      </c>
      <c r="I326" s="420">
        <v>113217</v>
      </c>
      <c r="J326" s="511"/>
    </row>
    <row r="327" spans="1:10" ht="24" x14ac:dyDescent="0.15">
      <c r="A327" s="517"/>
      <c r="B327" s="292" t="s">
        <v>29</v>
      </c>
      <c r="C327" s="328" t="s">
        <v>972</v>
      </c>
      <c r="D327" s="292" t="s">
        <v>349</v>
      </c>
      <c r="E327" s="339">
        <v>700</v>
      </c>
      <c r="F327" s="150">
        <f>E327*こちらの注文書シートをご利用ください!$H$9</f>
        <v>0</v>
      </c>
      <c r="G327" s="292"/>
      <c r="H327" s="331">
        <v>4515543</v>
      </c>
      <c r="I327" s="420">
        <v>113224</v>
      </c>
      <c r="J327" s="511"/>
    </row>
    <row r="328" spans="1:10" ht="24" x14ac:dyDescent="0.15">
      <c r="A328" s="517"/>
      <c r="B328" s="292" t="s">
        <v>167</v>
      </c>
      <c r="C328" s="328" t="s">
        <v>972</v>
      </c>
      <c r="D328" s="292" t="s">
        <v>612</v>
      </c>
      <c r="E328" s="339">
        <v>700</v>
      </c>
      <c r="F328" s="150">
        <f>E328*こちらの注文書シートをご利用ください!$H$9</f>
        <v>0</v>
      </c>
      <c r="G328" s="292"/>
      <c r="H328" s="331">
        <v>4515543</v>
      </c>
      <c r="I328" s="420">
        <v>114573</v>
      </c>
      <c r="J328" s="511"/>
    </row>
    <row r="329" spans="1:10" ht="24" x14ac:dyDescent="0.15">
      <c r="A329" s="517"/>
      <c r="B329" s="292" t="s">
        <v>168</v>
      </c>
      <c r="C329" s="328" t="s">
        <v>972</v>
      </c>
      <c r="D329" s="292" t="s">
        <v>979</v>
      </c>
      <c r="E329" s="339">
        <v>700</v>
      </c>
      <c r="F329" s="150">
        <f>E329*こちらの注文書シートをご利用ください!$H$9</f>
        <v>0</v>
      </c>
      <c r="G329" s="292"/>
      <c r="H329" s="331">
        <v>4515543</v>
      </c>
      <c r="I329" s="420">
        <v>114580</v>
      </c>
      <c r="J329" s="511"/>
    </row>
    <row r="330" spans="1:10" ht="24" x14ac:dyDescent="0.15">
      <c r="A330" s="517"/>
      <c r="B330" s="292" t="s">
        <v>976</v>
      </c>
      <c r="C330" s="328" t="s">
        <v>973</v>
      </c>
      <c r="D330" s="292" t="s">
        <v>347</v>
      </c>
      <c r="E330" s="339">
        <v>1300</v>
      </c>
      <c r="F330" s="150">
        <f>E330*こちらの注文書シートをご利用ください!$H$9</f>
        <v>0</v>
      </c>
      <c r="G330" s="292"/>
      <c r="H330" s="331">
        <v>4515543</v>
      </c>
      <c r="I330" s="420">
        <v>100811</v>
      </c>
      <c r="J330" s="511"/>
    </row>
    <row r="331" spans="1:10" ht="24" x14ac:dyDescent="0.15">
      <c r="A331" s="517"/>
      <c r="B331" s="292" t="s">
        <v>30</v>
      </c>
      <c r="C331" s="328" t="s">
        <v>973</v>
      </c>
      <c r="D331" s="292" t="s">
        <v>348</v>
      </c>
      <c r="E331" s="339">
        <v>1300</v>
      </c>
      <c r="F331" s="150">
        <f>E331*こちらの注文書シートをご利用ください!$H$9</f>
        <v>0</v>
      </c>
      <c r="G331" s="292"/>
      <c r="H331" s="331">
        <v>4515543</v>
      </c>
      <c r="I331" s="420">
        <v>100835</v>
      </c>
      <c r="J331" s="511"/>
    </row>
    <row r="332" spans="1:10" ht="24" x14ac:dyDescent="0.15">
      <c r="A332" s="517"/>
      <c r="B332" s="292" t="s">
        <v>977</v>
      </c>
      <c r="C332" s="328" t="s">
        <v>973</v>
      </c>
      <c r="D332" s="292" t="s">
        <v>349</v>
      </c>
      <c r="E332" s="339">
        <v>1300</v>
      </c>
      <c r="F332" s="150">
        <f>E332*こちらの注文書シートをご利用ください!$H$9</f>
        <v>0</v>
      </c>
      <c r="G332" s="292"/>
      <c r="H332" s="331">
        <v>4515543</v>
      </c>
      <c r="I332" s="420">
        <v>100828</v>
      </c>
      <c r="J332" s="511"/>
    </row>
    <row r="333" spans="1:10" ht="24" x14ac:dyDescent="0.15">
      <c r="A333" s="517"/>
      <c r="B333" s="292" t="s">
        <v>169</v>
      </c>
      <c r="C333" s="328" t="s">
        <v>973</v>
      </c>
      <c r="D333" s="292" t="s">
        <v>612</v>
      </c>
      <c r="E333" s="339">
        <v>1300</v>
      </c>
      <c r="F333" s="150">
        <f>E333*こちらの注文書シートをご利用ください!$H$9</f>
        <v>0</v>
      </c>
      <c r="G333" s="292"/>
      <c r="H333" s="331">
        <v>4515543</v>
      </c>
      <c r="I333" s="420">
        <v>114597</v>
      </c>
      <c r="J333" s="511"/>
    </row>
    <row r="334" spans="1:10" ht="24" x14ac:dyDescent="0.15">
      <c r="A334" s="517"/>
      <c r="B334" s="292" t="s">
        <v>170</v>
      </c>
      <c r="C334" s="328" t="s">
        <v>973</v>
      </c>
      <c r="D334" s="292" t="s">
        <v>979</v>
      </c>
      <c r="E334" s="339">
        <v>1300</v>
      </c>
      <c r="F334" s="150">
        <f>E334*こちらの注文書シートをご利用ください!$H$9</f>
        <v>0</v>
      </c>
      <c r="G334" s="292"/>
      <c r="H334" s="331">
        <v>4515543</v>
      </c>
      <c r="I334" s="420">
        <v>114603</v>
      </c>
      <c r="J334" s="511"/>
    </row>
    <row r="335" spans="1:10" ht="24" x14ac:dyDescent="0.15">
      <c r="A335" s="517"/>
      <c r="B335" s="292" t="s">
        <v>978</v>
      </c>
      <c r="C335" s="328" t="s">
        <v>974</v>
      </c>
      <c r="D335" s="292" t="s">
        <v>347</v>
      </c>
      <c r="E335" s="339">
        <v>2200</v>
      </c>
      <c r="F335" s="150">
        <f>E335*こちらの注文書シートをご利用ください!$H$9</f>
        <v>0</v>
      </c>
      <c r="G335" s="292"/>
      <c r="H335" s="331">
        <v>4515543</v>
      </c>
      <c r="I335" s="420">
        <v>178001</v>
      </c>
      <c r="J335" s="511"/>
    </row>
    <row r="336" spans="1:10" ht="24" x14ac:dyDescent="0.15">
      <c r="A336" s="517"/>
      <c r="B336" s="292" t="s">
        <v>31</v>
      </c>
      <c r="C336" s="328" t="s">
        <v>974</v>
      </c>
      <c r="D336" s="292" t="s">
        <v>348</v>
      </c>
      <c r="E336" s="339">
        <v>2200</v>
      </c>
      <c r="F336" s="150">
        <f>E336*こちらの注文書シートをご利用ください!$H$9</f>
        <v>0</v>
      </c>
      <c r="G336" s="292"/>
      <c r="H336" s="331">
        <v>4515543</v>
      </c>
      <c r="I336" s="420">
        <v>178025</v>
      </c>
      <c r="J336" s="511"/>
    </row>
    <row r="337" spans="1:10" ht="24" x14ac:dyDescent="0.15">
      <c r="A337" s="517"/>
      <c r="B337" s="292" t="s">
        <v>32</v>
      </c>
      <c r="C337" s="328" t="s">
        <v>974</v>
      </c>
      <c r="D337" s="292" t="s">
        <v>349</v>
      </c>
      <c r="E337" s="339">
        <v>2200</v>
      </c>
      <c r="F337" s="150">
        <f>E337*こちらの注文書シートをご利用ください!$H$9</f>
        <v>0</v>
      </c>
      <c r="G337" s="292"/>
      <c r="H337" s="331">
        <v>4515543</v>
      </c>
      <c r="I337" s="420">
        <v>178018</v>
      </c>
      <c r="J337" s="511"/>
    </row>
    <row r="338" spans="1:10" ht="24" x14ac:dyDescent="0.15">
      <c r="A338" s="517"/>
      <c r="B338" s="292" t="s">
        <v>171</v>
      </c>
      <c r="C338" s="328" t="s">
        <v>974</v>
      </c>
      <c r="D338" s="292" t="s">
        <v>612</v>
      </c>
      <c r="E338" s="339">
        <v>2200</v>
      </c>
      <c r="F338" s="150">
        <f>E338*こちらの注文書シートをご利用ください!$H$9</f>
        <v>0</v>
      </c>
      <c r="G338" s="292"/>
      <c r="H338" s="331">
        <v>4515543</v>
      </c>
      <c r="I338" s="420">
        <v>114610</v>
      </c>
      <c r="J338" s="511"/>
    </row>
    <row r="339" spans="1:10" ht="24.75" thickBot="1" x14ac:dyDescent="0.2">
      <c r="A339" s="518"/>
      <c r="B339" s="298" t="s">
        <v>172</v>
      </c>
      <c r="C339" s="353" t="s">
        <v>974</v>
      </c>
      <c r="D339" s="298" t="s">
        <v>979</v>
      </c>
      <c r="E339" s="345">
        <v>2200</v>
      </c>
      <c r="F339" s="378">
        <f>E339*こちらの注文書シートをご利用ください!$H$9</f>
        <v>0</v>
      </c>
      <c r="G339" s="298"/>
      <c r="H339" s="334">
        <v>4515543</v>
      </c>
      <c r="I339" s="448">
        <v>114627</v>
      </c>
      <c r="J339" s="511"/>
    </row>
    <row r="340" spans="1:10" ht="24.75" thickTop="1" x14ac:dyDescent="0.15">
      <c r="A340" s="516">
        <v>35</v>
      </c>
      <c r="B340" s="293" t="s">
        <v>982</v>
      </c>
      <c r="C340" s="318" t="s">
        <v>980</v>
      </c>
      <c r="D340" s="293" t="s">
        <v>990</v>
      </c>
      <c r="E340" s="338">
        <v>600</v>
      </c>
      <c r="F340" s="150">
        <f>E340*こちらの注文書シートをご利用ください!$H$9</f>
        <v>0</v>
      </c>
      <c r="G340" s="293"/>
      <c r="H340" s="335">
        <v>4515543</v>
      </c>
      <c r="I340" s="419">
        <v>112609</v>
      </c>
      <c r="J340" s="511"/>
    </row>
    <row r="341" spans="1:10" ht="24" x14ac:dyDescent="0.15">
      <c r="A341" s="517"/>
      <c r="B341" s="292" t="s">
        <v>983</v>
      </c>
      <c r="C341" s="328" t="s">
        <v>980</v>
      </c>
      <c r="D341" s="292" t="s">
        <v>350</v>
      </c>
      <c r="E341" s="339">
        <v>600</v>
      </c>
      <c r="F341" s="150">
        <f>E341*こちらの注文書シートをご利用ください!$H$9</f>
        <v>0</v>
      </c>
      <c r="G341" s="292"/>
      <c r="H341" s="331">
        <v>4515543</v>
      </c>
      <c r="I341" s="420">
        <v>112623</v>
      </c>
      <c r="J341" s="511"/>
    </row>
    <row r="342" spans="1:10" ht="24" x14ac:dyDescent="0.15">
      <c r="A342" s="517"/>
      <c r="B342" s="292" t="s">
        <v>984</v>
      </c>
      <c r="C342" s="328" t="s">
        <v>980</v>
      </c>
      <c r="D342" s="292" t="s">
        <v>351</v>
      </c>
      <c r="E342" s="339">
        <v>600</v>
      </c>
      <c r="F342" s="150">
        <f>E342*こちらの注文書シートをご利用ください!$H$9</f>
        <v>0</v>
      </c>
      <c r="G342" s="292"/>
      <c r="H342" s="331">
        <v>4515543</v>
      </c>
      <c r="I342" s="420">
        <v>112630</v>
      </c>
      <c r="J342" s="511"/>
    </row>
    <row r="343" spans="1:10" ht="24" x14ac:dyDescent="0.15">
      <c r="A343" s="517"/>
      <c r="B343" s="292" t="s">
        <v>985</v>
      </c>
      <c r="C343" s="328" t="s">
        <v>980</v>
      </c>
      <c r="D343" s="292" t="s">
        <v>352</v>
      </c>
      <c r="E343" s="339">
        <v>600</v>
      </c>
      <c r="F343" s="150">
        <f>E343*こちらの注文書シートをご利用ください!$H$9</f>
        <v>0</v>
      </c>
      <c r="G343" s="292"/>
      <c r="H343" s="331">
        <v>4515543</v>
      </c>
      <c r="I343" s="420">
        <v>112647</v>
      </c>
      <c r="J343" s="511"/>
    </row>
    <row r="344" spans="1:10" ht="24" x14ac:dyDescent="0.15">
      <c r="A344" s="517"/>
      <c r="B344" s="292" t="s">
        <v>218</v>
      </c>
      <c r="C344" s="328" t="s">
        <v>980</v>
      </c>
      <c r="D344" s="292" t="s">
        <v>613</v>
      </c>
      <c r="E344" s="339">
        <v>600</v>
      </c>
      <c r="F344" s="150">
        <f>E344*こちらの注文書シートをご利用ください!$H$9</f>
        <v>0</v>
      </c>
      <c r="G344" s="292"/>
      <c r="H344" s="331">
        <v>4515543</v>
      </c>
      <c r="I344" s="420">
        <v>114634</v>
      </c>
      <c r="J344" s="511"/>
    </row>
    <row r="345" spans="1:10" ht="24" x14ac:dyDescent="0.15">
      <c r="A345" s="517"/>
      <c r="B345" s="292" t="s">
        <v>986</v>
      </c>
      <c r="C345" s="328" t="s">
        <v>981</v>
      </c>
      <c r="D345" s="292" t="s">
        <v>990</v>
      </c>
      <c r="E345" s="339">
        <v>1200</v>
      </c>
      <c r="F345" s="150">
        <f>E345*こちらの注文書シートをご利用ください!$H$9</f>
        <v>0</v>
      </c>
      <c r="G345" s="292"/>
      <c r="H345" s="331">
        <v>4515543</v>
      </c>
      <c r="I345" s="420">
        <v>112708</v>
      </c>
      <c r="J345" s="511"/>
    </row>
    <row r="346" spans="1:10" ht="24" x14ac:dyDescent="0.15">
      <c r="A346" s="517"/>
      <c r="B346" s="292" t="s">
        <v>987</v>
      </c>
      <c r="C346" s="328" t="s">
        <v>981</v>
      </c>
      <c r="D346" s="292" t="s">
        <v>350</v>
      </c>
      <c r="E346" s="339">
        <v>1200</v>
      </c>
      <c r="F346" s="150">
        <f>E346*こちらの注文書シートをご利用ください!$H$9</f>
        <v>0</v>
      </c>
      <c r="G346" s="292"/>
      <c r="H346" s="331">
        <v>4515543</v>
      </c>
      <c r="I346" s="420">
        <v>112722</v>
      </c>
      <c r="J346" s="511"/>
    </row>
    <row r="347" spans="1:10" ht="24" x14ac:dyDescent="0.15">
      <c r="A347" s="517"/>
      <c r="B347" s="292" t="s">
        <v>988</v>
      </c>
      <c r="C347" s="328" t="s">
        <v>981</v>
      </c>
      <c r="D347" s="292" t="s">
        <v>351</v>
      </c>
      <c r="E347" s="339">
        <v>1200</v>
      </c>
      <c r="F347" s="150">
        <f>E347*こちらの注文書シートをご利用ください!$H$9</f>
        <v>0</v>
      </c>
      <c r="G347" s="292"/>
      <c r="H347" s="331">
        <v>4515543</v>
      </c>
      <c r="I347" s="420">
        <v>112739</v>
      </c>
      <c r="J347" s="511"/>
    </row>
    <row r="348" spans="1:10" ht="24" x14ac:dyDescent="0.15">
      <c r="A348" s="517"/>
      <c r="B348" s="292" t="s">
        <v>989</v>
      </c>
      <c r="C348" s="328" t="s">
        <v>981</v>
      </c>
      <c r="D348" s="292" t="s">
        <v>352</v>
      </c>
      <c r="E348" s="339">
        <v>1200</v>
      </c>
      <c r="F348" s="150">
        <f>E348*こちらの注文書シートをご利用ください!$H$9</f>
        <v>0</v>
      </c>
      <c r="G348" s="292"/>
      <c r="H348" s="331">
        <v>4515543</v>
      </c>
      <c r="I348" s="420">
        <v>112746</v>
      </c>
      <c r="J348" s="511"/>
    </row>
    <row r="349" spans="1:10" ht="24.75" thickBot="1" x14ac:dyDescent="0.2">
      <c r="A349" s="518"/>
      <c r="B349" s="298" t="s">
        <v>219</v>
      </c>
      <c r="C349" s="353" t="s">
        <v>981</v>
      </c>
      <c r="D349" s="298" t="s">
        <v>613</v>
      </c>
      <c r="E349" s="345">
        <v>1200</v>
      </c>
      <c r="F349" s="378">
        <f>E349*こちらの注文書シートをご利用ください!$H$9</f>
        <v>0</v>
      </c>
      <c r="G349" s="298"/>
      <c r="H349" s="334">
        <v>4515543</v>
      </c>
      <c r="I349" s="448">
        <v>114641</v>
      </c>
      <c r="J349" s="511"/>
    </row>
    <row r="350" spans="1:10" ht="24.75" thickTop="1" x14ac:dyDescent="0.15">
      <c r="A350" s="516">
        <v>36</v>
      </c>
      <c r="B350" s="293" t="s">
        <v>991</v>
      </c>
      <c r="C350" s="318" t="s">
        <v>1009</v>
      </c>
      <c r="D350" s="293" t="s">
        <v>1011</v>
      </c>
      <c r="E350" s="338">
        <v>12000</v>
      </c>
      <c r="F350" s="150">
        <f>E350*こちらの注文書シートをご利用ください!$H$9</f>
        <v>0</v>
      </c>
      <c r="G350" s="293"/>
      <c r="H350" s="335">
        <v>4515543</v>
      </c>
      <c r="I350" s="419">
        <v>300426</v>
      </c>
      <c r="J350" s="511"/>
    </row>
    <row r="351" spans="1:10" ht="24" x14ac:dyDescent="0.15">
      <c r="A351" s="517"/>
      <c r="B351" s="292" t="s">
        <v>992</v>
      </c>
      <c r="C351" s="328" t="s">
        <v>1009</v>
      </c>
      <c r="D351" s="292" t="s">
        <v>1012</v>
      </c>
      <c r="E351" s="339">
        <v>12000</v>
      </c>
      <c r="F351" s="150">
        <f>E351*こちらの注文書シートをご利用ください!$H$9</f>
        <v>0</v>
      </c>
      <c r="G351" s="292"/>
      <c r="H351" s="331">
        <v>4515543</v>
      </c>
      <c r="I351" s="420">
        <v>300433</v>
      </c>
      <c r="J351" s="511"/>
    </row>
    <row r="352" spans="1:10" ht="24" x14ac:dyDescent="0.15">
      <c r="A352" s="517"/>
      <c r="B352" s="292" t="s">
        <v>993</v>
      </c>
      <c r="C352" s="328" t="s">
        <v>1009</v>
      </c>
      <c r="D352" s="292" t="s">
        <v>1013</v>
      </c>
      <c r="E352" s="339">
        <v>12000</v>
      </c>
      <c r="F352" s="150">
        <f>E352*こちらの注文書シートをご利用ください!$H$9</f>
        <v>0</v>
      </c>
      <c r="G352" s="292"/>
      <c r="H352" s="331">
        <v>4515543</v>
      </c>
      <c r="I352" s="420">
        <v>300440</v>
      </c>
      <c r="J352" s="511"/>
    </row>
    <row r="353" spans="1:10" ht="24" x14ac:dyDescent="0.15">
      <c r="A353" s="517"/>
      <c r="B353" s="292" t="s">
        <v>994</v>
      </c>
      <c r="C353" s="328" t="s">
        <v>1009</v>
      </c>
      <c r="D353" s="292" t="s">
        <v>1014</v>
      </c>
      <c r="E353" s="339">
        <v>12000</v>
      </c>
      <c r="F353" s="150">
        <f>E353*こちらの注文書シートをご利用ください!$H$9</f>
        <v>0</v>
      </c>
      <c r="G353" s="292"/>
      <c r="H353" s="331">
        <v>4515543</v>
      </c>
      <c r="I353" s="420">
        <v>300457</v>
      </c>
      <c r="J353" s="511"/>
    </row>
    <row r="354" spans="1:10" ht="24" x14ac:dyDescent="0.15">
      <c r="A354" s="517"/>
      <c r="B354" s="292" t="s">
        <v>995</v>
      </c>
      <c r="C354" s="328" t="s">
        <v>1009</v>
      </c>
      <c r="D354" s="292" t="s">
        <v>1015</v>
      </c>
      <c r="E354" s="339">
        <v>12000</v>
      </c>
      <c r="F354" s="150">
        <f>E354*こちらの注文書シートをご利用ください!$H$9</f>
        <v>0</v>
      </c>
      <c r="G354" s="292"/>
      <c r="H354" s="331">
        <v>4515543</v>
      </c>
      <c r="I354" s="420">
        <v>300464</v>
      </c>
      <c r="J354" s="511"/>
    </row>
    <row r="355" spans="1:10" ht="24" x14ac:dyDescent="0.15">
      <c r="A355" s="517"/>
      <c r="B355" s="292" t="s">
        <v>996</v>
      </c>
      <c r="C355" s="328" t="s">
        <v>1009</v>
      </c>
      <c r="D355" s="292" t="s">
        <v>1016</v>
      </c>
      <c r="E355" s="339">
        <v>12000</v>
      </c>
      <c r="F355" s="150">
        <f>E355*こちらの注文書シートをご利用ください!$H$9</f>
        <v>0</v>
      </c>
      <c r="G355" s="292"/>
      <c r="H355" s="331">
        <v>4515543</v>
      </c>
      <c r="I355" s="420">
        <v>300471</v>
      </c>
      <c r="J355" s="511"/>
    </row>
    <row r="356" spans="1:10" ht="24" x14ac:dyDescent="0.15">
      <c r="A356" s="517"/>
      <c r="B356" s="292" t="s">
        <v>997</v>
      </c>
      <c r="C356" s="328" t="s">
        <v>1009</v>
      </c>
      <c r="D356" s="292" t="s">
        <v>1017</v>
      </c>
      <c r="E356" s="339">
        <v>12000</v>
      </c>
      <c r="F356" s="150">
        <f>E356*こちらの注文書シートをご利用ください!$H$9</f>
        <v>0</v>
      </c>
      <c r="G356" s="292"/>
      <c r="H356" s="331">
        <v>4515543</v>
      </c>
      <c r="I356" s="420">
        <v>305391</v>
      </c>
      <c r="J356" s="511"/>
    </row>
    <row r="357" spans="1:10" ht="24" x14ac:dyDescent="0.15">
      <c r="A357" s="517"/>
      <c r="B357" s="292" t="s">
        <v>998</v>
      </c>
      <c r="C357" s="328" t="s">
        <v>1009</v>
      </c>
      <c r="D357" s="292" t="s">
        <v>1018</v>
      </c>
      <c r="E357" s="339">
        <v>12000</v>
      </c>
      <c r="F357" s="150">
        <f>E357*こちらの注文書シートをご利用ください!$H$9</f>
        <v>0</v>
      </c>
      <c r="G357" s="292"/>
      <c r="H357" s="331">
        <v>4515543</v>
      </c>
      <c r="I357" s="420">
        <v>305407</v>
      </c>
      <c r="J357" s="511"/>
    </row>
    <row r="358" spans="1:10" ht="24" x14ac:dyDescent="0.15">
      <c r="A358" s="517"/>
      <c r="B358" s="292" t="s">
        <v>999</v>
      </c>
      <c r="C358" s="328" t="s">
        <v>1009</v>
      </c>
      <c r="D358" s="292" t="s">
        <v>1019</v>
      </c>
      <c r="E358" s="339">
        <v>12000</v>
      </c>
      <c r="F358" s="150">
        <f>E358*こちらの注文書シートをご利用ください!$H$9</f>
        <v>0</v>
      </c>
      <c r="G358" s="292"/>
      <c r="H358" s="331">
        <v>4515543</v>
      </c>
      <c r="I358" s="420">
        <v>305414</v>
      </c>
      <c r="J358" s="511"/>
    </row>
    <row r="359" spans="1:10" ht="24" x14ac:dyDescent="0.15">
      <c r="A359" s="517"/>
      <c r="B359" s="292" t="s">
        <v>1000</v>
      </c>
      <c r="C359" s="328" t="s">
        <v>1010</v>
      </c>
      <c r="D359" s="292" t="s">
        <v>1011</v>
      </c>
      <c r="E359" s="339">
        <v>17000</v>
      </c>
      <c r="F359" s="150">
        <f>E359*こちらの注文書シートをご利用ください!$H$9</f>
        <v>0</v>
      </c>
      <c r="G359" s="292"/>
      <c r="H359" s="331">
        <v>4515543</v>
      </c>
      <c r="I359" s="420">
        <v>305292</v>
      </c>
      <c r="J359" s="511"/>
    </row>
    <row r="360" spans="1:10" ht="24" x14ac:dyDescent="0.15">
      <c r="A360" s="517"/>
      <c r="B360" s="292" t="s">
        <v>1001</v>
      </c>
      <c r="C360" s="328" t="s">
        <v>1010</v>
      </c>
      <c r="D360" s="292" t="s">
        <v>1012</v>
      </c>
      <c r="E360" s="339">
        <v>17000</v>
      </c>
      <c r="F360" s="150">
        <f>E360*こちらの注文書シートをご利用ください!$H$9</f>
        <v>0</v>
      </c>
      <c r="G360" s="292"/>
      <c r="H360" s="331">
        <v>4515543</v>
      </c>
      <c r="I360" s="420">
        <v>305308</v>
      </c>
      <c r="J360" s="511"/>
    </row>
    <row r="361" spans="1:10" ht="24" x14ac:dyDescent="0.15">
      <c r="A361" s="517"/>
      <c r="B361" s="292" t="s">
        <v>1002</v>
      </c>
      <c r="C361" s="328" t="s">
        <v>1010</v>
      </c>
      <c r="D361" s="292" t="s">
        <v>1013</v>
      </c>
      <c r="E361" s="339">
        <v>17000</v>
      </c>
      <c r="F361" s="150">
        <f>E361*こちらの注文書シートをご利用ください!$H$9</f>
        <v>0</v>
      </c>
      <c r="G361" s="292"/>
      <c r="H361" s="331">
        <v>4515543</v>
      </c>
      <c r="I361" s="420">
        <v>305315</v>
      </c>
      <c r="J361" s="511"/>
    </row>
    <row r="362" spans="1:10" ht="24" x14ac:dyDescent="0.15">
      <c r="A362" s="517"/>
      <c r="B362" s="292" t="s">
        <v>1003</v>
      </c>
      <c r="C362" s="328" t="s">
        <v>1010</v>
      </c>
      <c r="D362" s="292" t="s">
        <v>1014</v>
      </c>
      <c r="E362" s="339">
        <v>17000</v>
      </c>
      <c r="F362" s="150">
        <f>E362*こちらの注文書シートをご利用ください!$H$9</f>
        <v>0</v>
      </c>
      <c r="G362" s="292"/>
      <c r="H362" s="331">
        <v>4515543</v>
      </c>
      <c r="I362" s="420">
        <v>305322</v>
      </c>
      <c r="J362" s="511"/>
    </row>
    <row r="363" spans="1:10" ht="24" x14ac:dyDescent="0.15">
      <c r="A363" s="517"/>
      <c r="B363" s="292" t="s">
        <v>1004</v>
      </c>
      <c r="C363" s="328" t="s">
        <v>1010</v>
      </c>
      <c r="D363" s="292" t="s">
        <v>1015</v>
      </c>
      <c r="E363" s="339">
        <v>17000</v>
      </c>
      <c r="F363" s="150">
        <f>E363*こちらの注文書シートをご利用ください!$H$9</f>
        <v>0</v>
      </c>
      <c r="G363" s="292"/>
      <c r="H363" s="331">
        <v>4515543</v>
      </c>
      <c r="I363" s="420">
        <v>305285</v>
      </c>
      <c r="J363" s="511"/>
    </row>
    <row r="364" spans="1:10" ht="24" x14ac:dyDescent="0.15">
      <c r="A364" s="517"/>
      <c r="B364" s="292" t="s">
        <v>1005</v>
      </c>
      <c r="C364" s="328" t="s">
        <v>1010</v>
      </c>
      <c r="D364" s="292" t="s">
        <v>1016</v>
      </c>
      <c r="E364" s="339">
        <v>17000</v>
      </c>
      <c r="F364" s="150">
        <f>E364*こちらの注文書シートをご利用ください!$H$9</f>
        <v>0</v>
      </c>
      <c r="G364" s="292"/>
      <c r="H364" s="331">
        <v>4515543</v>
      </c>
      <c r="I364" s="420">
        <v>305278</v>
      </c>
      <c r="J364" s="511"/>
    </row>
    <row r="365" spans="1:10" ht="24" x14ac:dyDescent="0.15">
      <c r="A365" s="517"/>
      <c r="B365" s="292" t="s">
        <v>1006</v>
      </c>
      <c r="C365" s="328" t="s">
        <v>1010</v>
      </c>
      <c r="D365" s="292" t="s">
        <v>1017</v>
      </c>
      <c r="E365" s="339">
        <v>17000</v>
      </c>
      <c r="F365" s="150">
        <f>E365*こちらの注文書シートをご利用ください!$H$9</f>
        <v>0</v>
      </c>
      <c r="G365" s="292"/>
      <c r="H365" s="331">
        <v>4515543</v>
      </c>
      <c r="I365" s="420">
        <v>305421</v>
      </c>
      <c r="J365" s="511"/>
    </row>
    <row r="366" spans="1:10" ht="24" x14ac:dyDescent="0.15">
      <c r="A366" s="517"/>
      <c r="B366" s="292" t="s">
        <v>1007</v>
      </c>
      <c r="C366" s="328" t="s">
        <v>1010</v>
      </c>
      <c r="D366" s="292" t="s">
        <v>1018</v>
      </c>
      <c r="E366" s="339">
        <v>17000</v>
      </c>
      <c r="F366" s="150">
        <f>E366*こちらの注文書シートをご利用ください!$H$9</f>
        <v>0</v>
      </c>
      <c r="G366" s="292"/>
      <c r="H366" s="331">
        <v>4515543</v>
      </c>
      <c r="I366" s="420">
        <v>305438</v>
      </c>
      <c r="J366" s="511"/>
    </row>
    <row r="367" spans="1:10" ht="24.75" thickBot="1" x14ac:dyDescent="0.2">
      <c r="A367" s="518"/>
      <c r="B367" s="298" t="s">
        <v>1008</v>
      </c>
      <c r="C367" s="353" t="s">
        <v>1010</v>
      </c>
      <c r="D367" s="298" t="s">
        <v>1019</v>
      </c>
      <c r="E367" s="345">
        <v>17000</v>
      </c>
      <c r="F367" s="378">
        <f>E367*こちらの注文書シートをご利用ください!$H$9</f>
        <v>0</v>
      </c>
      <c r="G367" s="298"/>
      <c r="H367" s="334">
        <v>4515543</v>
      </c>
      <c r="I367" s="448">
        <v>305445</v>
      </c>
      <c r="J367" s="511"/>
    </row>
    <row r="368" spans="1:10" ht="24.75" thickTop="1" x14ac:dyDescent="0.15">
      <c r="A368" s="516">
        <v>37</v>
      </c>
      <c r="B368" s="293" t="s">
        <v>1029</v>
      </c>
      <c r="C368" s="318" t="s">
        <v>1020</v>
      </c>
      <c r="D368" s="293" t="s">
        <v>353</v>
      </c>
      <c r="E368" s="338">
        <v>4500</v>
      </c>
      <c r="F368" s="150">
        <f>E368*こちらの注文書シートをご利用ください!$H$9</f>
        <v>0</v>
      </c>
      <c r="G368" s="293"/>
      <c r="H368" s="335">
        <v>4515543</v>
      </c>
      <c r="I368" s="419">
        <v>308019</v>
      </c>
      <c r="J368" s="511"/>
    </row>
    <row r="369" spans="1:10" ht="24" x14ac:dyDescent="0.15">
      <c r="A369" s="517"/>
      <c r="B369" s="292" t="s">
        <v>1030</v>
      </c>
      <c r="C369" s="328" t="s">
        <v>1021</v>
      </c>
      <c r="D369" s="292" t="s">
        <v>353</v>
      </c>
      <c r="E369" s="339">
        <v>6000</v>
      </c>
      <c r="F369" s="150">
        <f>E369*こちらの注文書シートをご利用ください!$H$9</f>
        <v>0</v>
      </c>
      <c r="G369" s="292"/>
      <c r="H369" s="331">
        <v>4515543</v>
      </c>
      <c r="I369" s="420">
        <v>302017</v>
      </c>
      <c r="J369" s="511"/>
    </row>
    <row r="370" spans="1:10" ht="24" x14ac:dyDescent="0.15">
      <c r="A370" s="517"/>
      <c r="B370" s="292" t="s">
        <v>55</v>
      </c>
      <c r="C370" s="328" t="s">
        <v>1021</v>
      </c>
      <c r="D370" s="292" t="s">
        <v>361</v>
      </c>
      <c r="E370" s="339">
        <v>6000</v>
      </c>
      <c r="F370" s="150">
        <f>E370*こちらの注文書シートをご利用ください!$H$9</f>
        <v>0</v>
      </c>
      <c r="G370" s="292"/>
      <c r="H370" s="331">
        <v>4515543</v>
      </c>
      <c r="I370" s="420">
        <v>300235</v>
      </c>
      <c r="J370" s="511"/>
    </row>
    <row r="371" spans="1:10" ht="24" x14ac:dyDescent="0.15">
      <c r="A371" s="517"/>
      <c r="B371" s="292" t="s">
        <v>1031</v>
      </c>
      <c r="C371" s="328" t="s">
        <v>1022</v>
      </c>
      <c r="D371" s="292" t="s">
        <v>376</v>
      </c>
      <c r="E371" s="339">
        <v>6000</v>
      </c>
      <c r="F371" s="150">
        <f>E371*こちらの注文書シートをご利用ください!$H$9</f>
        <v>0</v>
      </c>
      <c r="G371" s="292"/>
      <c r="H371" s="331">
        <v>4515543</v>
      </c>
      <c r="I371" s="420">
        <v>305339</v>
      </c>
      <c r="J371" s="511"/>
    </row>
    <row r="372" spans="1:10" ht="24" x14ac:dyDescent="0.15">
      <c r="A372" s="517"/>
      <c r="B372" s="292" t="s">
        <v>1032</v>
      </c>
      <c r="C372" s="328" t="s">
        <v>1022</v>
      </c>
      <c r="D372" s="292" t="s">
        <v>446</v>
      </c>
      <c r="E372" s="339">
        <v>6000</v>
      </c>
      <c r="F372" s="150">
        <f>E372*こちらの注文書シートをご利用ください!$H$9</f>
        <v>0</v>
      </c>
      <c r="G372" s="292"/>
      <c r="H372" s="331">
        <v>4515543</v>
      </c>
      <c r="I372" s="420">
        <v>305346</v>
      </c>
      <c r="J372" s="511"/>
    </row>
    <row r="373" spans="1:10" ht="24" x14ac:dyDescent="0.15">
      <c r="A373" s="517"/>
      <c r="B373" s="292" t="s">
        <v>1033</v>
      </c>
      <c r="C373" s="328" t="s">
        <v>1022</v>
      </c>
      <c r="D373" s="292" t="s">
        <v>447</v>
      </c>
      <c r="E373" s="339">
        <v>6000</v>
      </c>
      <c r="F373" s="150">
        <f>E373*こちらの注文書シートをご利用ください!$H$9</f>
        <v>0</v>
      </c>
      <c r="G373" s="292"/>
      <c r="H373" s="331">
        <v>4515543</v>
      </c>
      <c r="I373" s="420">
        <v>305353</v>
      </c>
      <c r="J373" s="511"/>
    </row>
    <row r="374" spans="1:10" ht="24" x14ac:dyDescent="0.15">
      <c r="A374" s="517"/>
      <c r="B374" s="292" t="s">
        <v>1034</v>
      </c>
      <c r="C374" s="328" t="s">
        <v>1023</v>
      </c>
      <c r="D374" s="292" t="s">
        <v>353</v>
      </c>
      <c r="E374" s="339">
        <v>9000</v>
      </c>
      <c r="F374" s="150">
        <f>E374*こちらの注文書シートをご利用ください!$H$9</f>
        <v>0</v>
      </c>
      <c r="G374" s="292"/>
      <c r="H374" s="331">
        <v>4515543</v>
      </c>
      <c r="I374" s="420">
        <v>310005</v>
      </c>
      <c r="J374" s="511"/>
    </row>
    <row r="375" spans="1:10" ht="24" x14ac:dyDescent="0.15">
      <c r="A375" s="517"/>
      <c r="B375" s="292" t="s">
        <v>1035</v>
      </c>
      <c r="C375" s="328" t="s">
        <v>1024</v>
      </c>
      <c r="D375" s="292" t="s">
        <v>353</v>
      </c>
      <c r="E375" s="339">
        <v>12000</v>
      </c>
      <c r="F375" s="150">
        <f>E375*こちらの注文書シートをご利用ください!$H$9</f>
        <v>0</v>
      </c>
      <c r="G375" s="292"/>
      <c r="H375" s="331">
        <v>4515543</v>
      </c>
      <c r="I375" s="420">
        <v>301010</v>
      </c>
      <c r="J375" s="511"/>
    </row>
    <row r="376" spans="1:10" ht="24" x14ac:dyDescent="0.15">
      <c r="A376" s="517"/>
      <c r="B376" s="292" t="s">
        <v>56</v>
      </c>
      <c r="C376" s="328" t="s">
        <v>1024</v>
      </c>
      <c r="D376" s="292" t="s">
        <v>361</v>
      </c>
      <c r="E376" s="339">
        <v>12000</v>
      </c>
      <c r="F376" s="150">
        <f>E376*こちらの注文書シートをご利用ください!$H$9</f>
        <v>0</v>
      </c>
      <c r="G376" s="292"/>
      <c r="H376" s="331">
        <v>4515543</v>
      </c>
      <c r="I376" s="420">
        <v>301034</v>
      </c>
      <c r="J376" s="511"/>
    </row>
    <row r="377" spans="1:10" ht="24" x14ac:dyDescent="0.15">
      <c r="A377" s="517"/>
      <c r="B377" s="292" t="s">
        <v>1036</v>
      </c>
      <c r="C377" s="328" t="s">
        <v>1025</v>
      </c>
      <c r="D377" s="292" t="s">
        <v>376</v>
      </c>
      <c r="E377" s="339">
        <v>12000</v>
      </c>
      <c r="F377" s="150">
        <f>E377*こちらの注文書シートをご利用ください!$H$9</f>
        <v>0</v>
      </c>
      <c r="G377" s="292"/>
      <c r="H377" s="331">
        <v>4515543</v>
      </c>
      <c r="I377" s="420">
        <v>305360</v>
      </c>
      <c r="J377" s="511"/>
    </row>
    <row r="378" spans="1:10" ht="24" x14ac:dyDescent="0.15">
      <c r="A378" s="517"/>
      <c r="B378" s="292" t="s">
        <v>1037</v>
      </c>
      <c r="C378" s="328" t="s">
        <v>1025</v>
      </c>
      <c r="D378" s="292" t="s">
        <v>446</v>
      </c>
      <c r="E378" s="339">
        <v>12000</v>
      </c>
      <c r="F378" s="150">
        <f>E378*こちらの注文書シートをご利用ください!$H$9</f>
        <v>0</v>
      </c>
      <c r="G378" s="292"/>
      <c r="H378" s="331">
        <v>4515543</v>
      </c>
      <c r="I378" s="420">
        <v>305377</v>
      </c>
      <c r="J378" s="511"/>
    </row>
    <row r="379" spans="1:10" ht="24" x14ac:dyDescent="0.15">
      <c r="A379" s="517"/>
      <c r="B379" s="292" t="s">
        <v>1038</v>
      </c>
      <c r="C379" s="328" t="s">
        <v>1026</v>
      </c>
      <c r="D379" s="292" t="s">
        <v>447</v>
      </c>
      <c r="E379" s="339">
        <v>12000</v>
      </c>
      <c r="F379" s="150">
        <f>E379*こちらの注文書シートをご利用ください!$H$9</f>
        <v>0</v>
      </c>
      <c r="G379" s="292"/>
      <c r="H379" s="331">
        <v>4515543</v>
      </c>
      <c r="I379" s="420">
        <v>305384</v>
      </c>
      <c r="J379" s="511"/>
    </row>
    <row r="380" spans="1:10" ht="24" x14ac:dyDescent="0.15">
      <c r="A380" s="517"/>
      <c r="B380" s="292" t="s">
        <v>1039</v>
      </c>
      <c r="C380" s="328" t="s">
        <v>1027</v>
      </c>
      <c r="D380" s="292" t="s">
        <v>353</v>
      </c>
      <c r="E380" s="339">
        <v>22000</v>
      </c>
      <c r="F380" s="150">
        <f>E380*こちらの注文書シートをご利用ください!$H$9</f>
        <v>0</v>
      </c>
      <c r="G380" s="292"/>
      <c r="H380" s="331">
        <v>4515543</v>
      </c>
      <c r="I380" s="420">
        <v>314003</v>
      </c>
      <c r="J380" s="511"/>
    </row>
    <row r="381" spans="1:10" ht="24.75" thickBot="1" x14ac:dyDescent="0.2">
      <c r="A381" s="518"/>
      <c r="B381" s="298" t="s">
        <v>1040</v>
      </c>
      <c r="C381" s="353" t="s">
        <v>1028</v>
      </c>
      <c r="D381" s="298" t="s">
        <v>353</v>
      </c>
      <c r="E381" s="345">
        <v>30000</v>
      </c>
      <c r="F381" s="378">
        <f>E381*こちらの注文書シートをご利用ください!$H$9</f>
        <v>0</v>
      </c>
      <c r="G381" s="298"/>
      <c r="H381" s="334">
        <v>4515543</v>
      </c>
      <c r="I381" s="448">
        <v>305261</v>
      </c>
      <c r="J381" s="511"/>
    </row>
    <row r="382" spans="1:10" ht="24.75" thickTop="1" x14ac:dyDescent="0.15">
      <c r="A382" s="516">
        <v>38</v>
      </c>
      <c r="B382" s="293" t="s">
        <v>1045</v>
      </c>
      <c r="C382" s="318" t="s">
        <v>1041</v>
      </c>
      <c r="D382" s="293" t="s">
        <v>362</v>
      </c>
      <c r="E382" s="338">
        <v>8000</v>
      </c>
      <c r="F382" s="150">
        <f>E382*こちらの注文書シートをご利用ください!$H$9</f>
        <v>0</v>
      </c>
      <c r="G382" s="293"/>
      <c r="H382" s="335">
        <v>4515543</v>
      </c>
      <c r="I382" s="419">
        <v>308040</v>
      </c>
      <c r="J382" s="511"/>
    </row>
    <row r="383" spans="1:10" ht="24" x14ac:dyDescent="0.15">
      <c r="A383" s="517"/>
      <c r="B383" s="292" t="s">
        <v>1046</v>
      </c>
      <c r="C383" s="328" t="s">
        <v>1041</v>
      </c>
      <c r="D383" s="292" t="s">
        <v>363</v>
      </c>
      <c r="E383" s="339">
        <v>8000</v>
      </c>
      <c r="F383" s="150">
        <f>E383*こちらの注文書シートをご利用ください!$H$9</f>
        <v>0</v>
      </c>
      <c r="G383" s="292"/>
      <c r="H383" s="331">
        <v>4515543</v>
      </c>
      <c r="I383" s="420">
        <v>300822</v>
      </c>
      <c r="J383" s="511"/>
    </row>
    <row r="384" spans="1:10" ht="24" x14ac:dyDescent="0.15">
      <c r="A384" s="517"/>
      <c r="B384" s="292" t="s">
        <v>1047</v>
      </c>
      <c r="C384" s="328" t="s">
        <v>1042</v>
      </c>
      <c r="D384" s="292" t="s">
        <v>362</v>
      </c>
      <c r="E384" s="339">
        <v>13000</v>
      </c>
      <c r="F384" s="150">
        <f>E384*こちらの注文書シートをご利用ください!$H$9</f>
        <v>0</v>
      </c>
      <c r="G384" s="292"/>
      <c r="H384" s="331">
        <v>4515543</v>
      </c>
      <c r="I384" s="420">
        <v>308064</v>
      </c>
      <c r="J384" s="511"/>
    </row>
    <row r="385" spans="1:10" ht="24" x14ac:dyDescent="0.15">
      <c r="A385" s="517"/>
      <c r="B385" s="292" t="s">
        <v>1048</v>
      </c>
      <c r="C385" s="328" t="s">
        <v>1042</v>
      </c>
      <c r="D385" s="292" t="s">
        <v>363</v>
      </c>
      <c r="E385" s="339">
        <v>13000</v>
      </c>
      <c r="F385" s="150">
        <f>E385*こちらの注文書シートをご利用ください!$H$9</f>
        <v>0</v>
      </c>
      <c r="G385" s="292"/>
      <c r="H385" s="331">
        <v>4515543</v>
      </c>
      <c r="I385" s="420">
        <v>307920</v>
      </c>
      <c r="J385" s="511"/>
    </row>
    <row r="386" spans="1:10" ht="24" x14ac:dyDescent="0.15">
      <c r="A386" s="517"/>
      <c r="B386" s="292" t="s">
        <v>1049</v>
      </c>
      <c r="C386" s="328" t="s">
        <v>1043</v>
      </c>
      <c r="D386" s="292" t="s">
        <v>364</v>
      </c>
      <c r="E386" s="339">
        <v>12000</v>
      </c>
      <c r="F386" s="150">
        <f>E386*こちらの注文書シートをご利用ください!$H$9</f>
        <v>0</v>
      </c>
      <c r="G386" s="292"/>
      <c r="H386" s="331">
        <v>4515543</v>
      </c>
      <c r="I386" s="420">
        <v>300952</v>
      </c>
      <c r="J386" s="511"/>
    </row>
    <row r="387" spans="1:10" ht="24" x14ac:dyDescent="0.15">
      <c r="A387" s="517"/>
      <c r="B387" s="292" t="s">
        <v>1050</v>
      </c>
      <c r="C387" s="328" t="s">
        <v>1043</v>
      </c>
      <c r="D387" s="292" t="s">
        <v>365</v>
      </c>
      <c r="E387" s="339">
        <v>12000</v>
      </c>
      <c r="F387" s="150">
        <f>E387*こちらの注文書シートをご利用ください!$H$9</f>
        <v>0</v>
      </c>
      <c r="G387" s="292"/>
      <c r="H387" s="331">
        <v>4515543</v>
      </c>
      <c r="I387" s="420">
        <v>308088</v>
      </c>
      <c r="J387" s="511"/>
    </row>
    <row r="388" spans="1:10" ht="24" x14ac:dyDescent="0.15">
      <c r="A388" s="517"/>
      <c r="B388" s="292" t="s">
        <v>1051</v>
      </c>
      <c r="C388" s="328" t="s">
        <v>1043</v>
      </c>
      <c r="D388" s="292" t="s">
        <v>366</v>
      </c>
      <c r="E388" s="339">
        <v>12000</v>
      </c>
      <c r="F388" s="150">
        <f>E388*こちらの注文書シートをご利用ください!$H$9</f>
        <v>0</v>
      </c>
      <c r="G388" s="292"/>
      <c r="H388" s="331">
        <v>4515543</v>
      </c>
      <c r="I388" s="420">
        <v>300976</v>
      </c>
      <c r="J388" s="511"/>
    </row>
    <row r="389" spans="1:10" ht="24" x14ac:dyDescent="0.15">
      <c r="A389" s="517"/>
      <c r="B389" s="292" t="s">
        <v>1052</v>
      </c>
      <c r="C389" s="328" t="s">
        <v>1043</v>
      </c>
      <c r="D389" s="292" t="s">
        <v>367</v>
      </c>
      <c r="E389" s="339">
        <v>12000</v>
      </c>
      <c r="F389" s="150">
        <f>E389*こちらの注文書シートをご利用ください!$H$9</f>
        <v>0</v>
      </c>
      <c r="G389" s="292"/>
      <c r="H389" s="331">
        <v>4515543</v>
      </c>
      <c r="I389" s="420">
        <v>300938</v>
      </c>
      <c r="J389" s="511"/>
    </row>
    <row r="390" spans="1:10" ht="24" x14ac:dyDescent="0.15">
      <c r="A390" s="517"/>
      <c r="B390" s="292" t="s">
        <v>220</v>
      </c>
      <c r="C390" s="328" t="s">
        <v>1044</v>
      </c>
      <c r="D390" s="292" t="s">
        <v>1053</v>
      </c>
      <c r="E390" s="339">
        <v>8000</v>
      </c>
      <c r="F390" s="150">
        <f>E390*こちらの注文書シートをご利用ください!$H$9</f>
        <v>0</v>
      </c>
      <c r="G390" s="292"/>
      <c r="H390" s="331">
        <v>4515543</v>
      </c>
      <c r="I390" s="420">
        <v>305223</v>
      </c>
      <c r="J390" s="511"/>
    </row>
    <row r="391" spans="1:10" ht="24" x14ac:dyDescent="0.15">
      <c r="A391" s="517"/>
      <c r="B391" s="292" t="s">
        <v>110</v>
      </c>
      <c r="C391" s="328" t="s">
        <v>1044</v>
      </c>
      <c r="D391" s="292" t="s">
        <v>1054</v>
      </c>
      <c r="E391" s="339">
        <v>8000</v>
      </c>
      <c r="F391" s="150">
        <f>E391*こちらの注文書シートをご利用ください!$H$9</f>
        <v>0</v>
      </c>
      <c r="G391" s="292"/>
      <c r="H391" s="331">
        <v>4515543</v>
      </c>
      <c r="I391" s="420">
        <v>305230</v>
      </c>
      <c r="J391" s="511"/>
    </row>
    <row r="392" spans="1:10" ht="24" x14ac:dyDescent="0.15">
      <c r="A392" s="517"/>
      <c r="B392" s="292" t="s">
        <v>111</v>
      </c>
      <c r="C392" s="328" t="s">
        <v>1044</v>
      </c>
      <c r="D392" s="292" t="s">
        <v>1055</v>
      </c>
      <c r="E392" s="339">
        <v>8000</v>
      </c>
      <c r="F392" s="150">
        <f>E392*こちらの注文書シートをご利用ください!$H$9</f>
        <v>0</v>
      </c>
      <c r="G392" s="292"/>
      <c r="H392" s="331">
        <v>4515543</v>
      </c>
      <c r="I392" s="420">
        <v>305247</v>
      </c>
      <c r="J392" s="511"/>
    </row>
    <row r="393" spans="1:10" ht="24.75" thickBot="1" x14ac:dyDescent="0.2">
      <c r="A393" s="518"/>
      <c r="B393" s="298" t="s">
        <v>112</v>
      </c>
      <c r="C393" s="353" t="s">
        <v>1044</v>
      </c>
      <c r="D393" s="298" t="s">
        <v>1056</v>
      </c>
      <c r="E393" s="345">
        <v>8000</v>
      </c>
      <c r="F393" s="378">
        <f>E393*こちらの注文書シートをご利用ください!$H$9</f>
        <v>0</v>
      </c>
      <c r="G393" s="298"/>
      <c r="H393" s="334">
        <v>4515543</v>
      </c>
      <c r="I393" s="448">
        <v>305254</v>
      </c>
      <c r="J393" s="511"/>
    </row>
    <row r="394" spans="1:10" ht="24.75" thickTop="1" x14ac:dyDescent="0.15">
      <c r="A394" s="516">
        <v>39</v>
      </c>
      <c r="B394" s="293" t="s">
        <v>1062</v>
      </c>
      <c r="C394" s="318" t="s">
        <v>1057</v>
      </c>
      <c r="D394" s="293" t="s">
        <v>368</v>
      </c>
      <c r="E394" s="338">
        <v>16000</v>
      </c>
      <c r="F394" s="150">
        <f>E394*こちらの注文書シートをご利用ください!$H$9</f>
        <v>0</v>
      </c>
      <c r="G394" s="293"/>
      <c r="H394" s="335">
        <v>4515543</v>
      </c>
      <c r="I394" s="419">
        <v>500703</v>
      </c>
      <c r="J394" s="511"/>
    </row>
    <row r="395" spans="1:10" ht="24" x14ac:dyDescent="0.15">
      <c r="A395" s="517"/>
      <c r="B395" s="292" t="s">
        <v>67</v>
      </c>
      <c r="C395" s="328" t="s">
        <v>1057</v>
      </c>
      <c r="D395" s="292" t="s">
        <v>369</v>
      </c>
      <c r="E395" s="339">
        <v>16000</v>
      </c>
      <c r="F395" s="150">
        <f>E395*こちらの注文書シートをご利用ください!$H$9</f>
        <v>0</v>
      </c>
      <c r="G395" s="292"/>
      <c r="H395" s="331">
        <v>4515543</v>
      </c>
      <c r="I395" s="420">
        <v>500710</v>
      </c>
      <c r="J395" s="511"/>
    </row>
    <row r="396" spans="1:10" ht="24" x14ac:dyDescent="0.15">
      <c r="A396" s="517"/>
      <c r="B396" s="292" t="s">
        <v>68</v>
      </c>
      <c r="C396" s="328" t="s">
        <v>1057</v>
      </c>
      <c r="D396" s="292" t="s">
        <v>370</v>
      </c>
      <c r="E396" s="339">
        <v>16000</v>
      </c>
      <c r="F396" s="150">
        <f>E396*こちらの注文書シートをご利用ください!$H$9</f>
        <v>0</v>
      </c>
      <c r="G396" s="292"/>
      <c r="H396" s="331">
        <v>4515543</v>
      </c>
      <c r="I396" s="420">
        <v>500727</v>
      </c>
      <c r="J396" s="511"/>
    </row>
    <row r="397" spans="1:10" ht="24" x14ac:dyDescent="0.15">
      <c r="A397" s="517"/>
      <c r="B397" s="292" t="s">
        <v>1063</v>
      </c>
      <c r="C397" s="328" t="s">
        <v>1058</v>
      </c>
      <c r="D397" s="292" t="s">
        <v>368</v>
      </c>
      <c r="E397" s="339">
        <v>14000</v>
      </c>
      <c r="F397" s="150">
        <f>E397*こちらの注文書シートをご利用ください!$H$9</f>
        <v>0</v>
      </c>
      <c r="G397" s="292"/>
      <c r="H397" s="331">
        <v>4515543</v>
      </c>
      <c r="I397" s="420">
        <v>500611</v>
      </c>
      <c r="J397" s="511"/>
    </row>
    <row r="398" spans="1:10" ht="24" x14ac:dyDescent="0.15">
      <c r="A398" s="517"/>
      <c r="B398" s="292" t="s">
        <v>69</v>
      </c>
      <c r="C398" s="328" t="s">
        <v>1058</v>
      </c>
      <c r="D398" s="292" t="s">
        <v>369</v>
      </c>
      <c r="E398" s="339">
        <v>14000</v>
      </c>
      <c r="F398" s="150">
        <f>E398*こちらの注文書シートをご利用ください!$H$9</f>
        <v>0</v>
      </c>
      <c r="G398" s="292"/>
      <c r="H398" s="331">
        <v>4515543</v>
      </c>
      <c r="I398" s="420">
        <v>500604</v>
      </c>
      <c r="J398" s="511"/>
    </row>
    <row r="399" spans="1:10" ht="24" x14ac:dyDescent="0.15">
      <c r="A399" s="517"/>
      <c r="B399" s="292" t="s">
        <v>70</v>
      </c>
      <c r="C399" s="328" t="s">
        <v>1058</v>
      </c>
      <c r="D399" s="292" t="s">
        <v>370</v>
      </c>
      <c r="E399" s="339">
        <v>14000</v>
      </c>
      <c r="F399" s="150">
        <f>E399*こちらの注文書シートをご利用ください!$H$9</f>
        <v>0</v>
      </c>
      <c r="G399" s="292"/>
      <c r="H399" s="331">
        <v>4515543</v>
      </c>
      <c r="I399" s="420">
        <v>500628</v>
      </c>
      <c r="J399" s="511"/>
    </row>
    <row r="400" spans="1:10" ht="24" x14ac:dyDescent="0.15">
      <c r="A400" s="517"/>
      <c r="B400" s="292" t="s">
        <v>1064</v>
      </c>
      <c r="C400" s="328" t="s">
        <v>1059</v>
      </c>
      <c r="D400" s="292" t="s">
        <v>353</v>
      </c>
      <c r="E400" s="339">
        <v>6500</v>
      </c>
      <c r="F400" s="150">
        <f>E400*こちらの注文書シートをご利用ください!$H$9</f>
        <v>0</v>
      </c>
      <c r="G400" s="292"/>
      <c r="H400" s="331">
        <v>4515543</v>
      </c>
      <c r="I400" s="420">
        <v>500802</v>
      </c>
      <c r="J400" s="511"/>
    </row>
    <row r="401" spans="1:10" ht="24" x14ac:dyDescent="0.15">
      <c r="A401" s="517"/>
      <c r="B401" s="292" t="s">
        <v>143</v>
      </c>
      <c r="C401" s="328" t="s">
        <v>1059</v>
      </c>
      <c r="D401" s="292" t="s">
        <v>361</v>
      </c>
      <c r="E401" s="339">
        <v>6500</v>
      </c>
      <c r="F401" s="150">
        <f>E401*こちらの注文書シートをご利用ください!$H$9</f>
        <v>0</v>
      </c>
      <c r="G401" s="292"/>
      <c r="H401" s="331">
        <v>4515543</v>
      </c>
      <c r="I401" s="420">
        <v>500826</v>
      </c>
      <c r="J401" s="511"/>
    </row>
    <row r="402" spans="1:10" ht="24" x14ac:dyDescent="0.15">
      <c r="A402" s="517"/>
      <c r="B402" s="292" t="s">
        <v>1065</v>
      </c>
      <c r="C402" s="328" t="s">
        <v>1060</v>
      </c>
      <c r="D402" s="292" t="s">
        <v>353</v>
      </c>
      <c r="E402" s="339">
        <v>5000</v>
      </c>
      <c r="F402" s="150">
        <f>E402*こちらの注文書シートをご利用ください!$H$9</f>
        <v>0</v>
      </c>
      <c r="G402" s="292"/>
      <c r="H402" s="331">
        <v>4515543</v>
      </c>
      <c r="I402" s="420">
        <v>502301</v>
      </c>
      <c r="J402" s="511"/>
    </row>
    <row r="403" spans="1:10" ht="24" x14ac:dyDescent="0.15">
      <c r="A403" s="517"/>
      <c r="B403" s="292" t="s">
        <v>1066</v>
      </c>
      <c r="C403" s="328" t="s">
        <v>1060</v>
      </c>
      <c r="D403" s="292" t="s">
        <v>358</v>
      </c>
      <c r="E403" s="339">
        <v>5000</v>
      </c>
      <c r="F403" s="150">
        <f>E403*こちらの注文書シートをご利用ください!$H$9</f>
        <v>0</v>
      </c>
      <c r="G403" s="292"/>
      <c r="H403" s="331">
        <v>4515543</v>
      </c>
      <c r="I403" s="420">
        <v>502318</v>
      </c>
      <c r="J403" s="511"/>
    </row>
    <row r="404" spans="1:10" ht="24" x14ac:dyDescent="0.15">
      <c r="A404" s="517"/>
      <c r="B404" s="292" t="s">
        <v>59</v>
      </c>
      <c r="C404" s="328" t="s">
        <v>1061</v>
      </c>
      <c r="D404" s="292" t="s">
        <v>371</v>
      </c>
      <c r="E404" s="339">
        <v>5500</v>
      </c>
      <c r="F404" s="150">
        <f>E404*こちらの注文書シートをご利用ください!$H$9</f>
        <v>0</v>
      </c>
      <c r="G404" s="292"/>
      <c r="H404" s="331">
        <v>4515543</v>
      </c>
      <c r="I404" s="420">
        <v>500659</v>
      </c>
      <c r="J404" s="511"/>
    </row>
    <row r="405" spans="1:10" ht="24" x14ac:dyDescent="0.15">
      <c r="A405" s="517"/>
      <c r="B405" s="292" t="s">
        <v>60</v>
      </c>
      <c r="C405" s="328" t="s">
        <v>1061</v>
      </c>
      <c r="D405" s="292" t="s">
        <v>372</v>
      </c>
      <c r="E405" s="339">
        <v>5500</v>
      </c>
      <c r="F405" s="150">
        <f>E405*こちらの注文書シートをご利用ください!$H$9</f>
        <v>0</v>
      </c>
      <c r="G405" s="292"/>
      <c r="H405" s="331">
        <v>4515543</v>
      </c>
      <c r="I405" s="420">
        <v>500666</v>
      </c>
      <c r="J405" s="511"/>
    </row>
    <row r="406" spans="1:10" ht="24.75" thickBot="1" x14ac:dyDescent="0.2">
      <c r="A406" s="518"/>
      <c r="B406" s="298" t="s">
        <v>61</v>
      </c>
      <c r="C406" s="353" t="s">
        <v>1061</v>
      </c>
      <c r="D406" s="298" t="s">
        <v>330</v>
      </c>
      <c r="E406" s="345">
        <v>5500</v>
      </c>
      <c r="F406" s="378">
        <f>E406*こちらの注文書シートをご利用ください!$H$9</f>
        <v>0</v>
      </c>
      <c r="G406" s="298"/>
      <c r="H406" s="334">
        <v>4515543</v>
      </c>
      <c r="I406" s="448">
        <v>500680</v>
      </c>
      <c r="J406" s="511"/>
    </row>
    <row r="407" spans="1:10" ht="24.75" thickTop="1" x14ac:dyDescent="0.15">
      <c r="A407" s="517">
        <v>40</v>
      </c>
      <c r="B407" s="293" t="s">
        <v>1073</v>
      </c>
      <c r="C407" s="318" t="s">
        <v>1067</v>
      </c>
      <c r="D407" s="293" t="s">
        <v>347</v>
      </c>
      <c r="E407" s="338">
        <v>1500</v>
      </c>
      <c r="F407" s="150">
        <f>E407*こちらの注文書シートをご利用ください!$H$9</f>
        <v>0</v>
      </c>
      <c r="G407" s="293"/>
      <c r="H407" s="335">
        <v>4515543</v>
      </c>
      <c r="I407" s="419">
        <v>500864</v>
      </c>
      <c r="J407" s="511"/>
    </row>
    <row r="408" spans="1:10" ht="24" x14ac:dyDescent="0.15">
      <c r="A408" s="517"/>
      <c r="B408" s="292" t="s">
        <v>1074</v>
      </c>
      <c r="C408" s="328" t="s">
        <v>1067</v>
      </c>
      <c r="D408" s="292" t="s">
        <v>348</v>
      </c>
      <c r="E408" s="339">
        <v>1500</v>
      </c>
      <c r="F408" s="150">
        <f>E408*こちらの注文書シートをご利用ください!$H$9</f>
        <v>0</v>
      </c>
      <c r="G408" s="292"/>
      <c r="H408" s="331">
        <v>4515543</v>
      </c>
      <c r="I408" s="420">
        <v>500871</v>
      </c>
      <c r="J408" s="511"/>
    </row>
    <row r="409" spans="1:10" ht="24" x14ac:dyDescent="0.15">
      <c r="A409" s="517"/>
      <c r="B409" s="292" t="s">
        <v>1075</v>
      </c>
      <c r="C409" s="328" t="s">
        <v>1067</v>
      </c>
      <c r="D409" s="292" t="s">
        <v>349</v>
      </c>
      <c r="E409" s="339">
        <v>1500</v>
      </c>
      <c r="F409" s="150">
        <f>E409*こちらの注文書シートをご利用ください!$H$9</f>
        <v>0</v>
      </c>
      <c r="G409" s="292"/>
      <c r="H409" s="331">
        <v>4515543</v>
      </c>
      <c r="I409" s="420">
        <v>500888</v>
      </c>
      <c r="J409" s="511"/>
    </row>
    <row r="410" spans="1:10" ht="24" x14ac:dyDescent="0.15">
      <c r="A410" s="517"/>
      <c r="B410" s="292" t="s">
        <v>221</v>
      </c>
      <c r="C410" s="328" t="s">
        <v>1067</v>
      </c>
      <c r="D410" s="292" t="s">
        <v>612</v>
      </c>
      <c r="E410" s="339">
        <v>1500</v>
      </c>
      <c r="F410" s="150">
        <f>E410*こちらの注文書シートをご利用ください!$H$9</f>
        <v>0</v>
      </c>
      <c r="G410" s="292"/>
      <c r="H410" s="331">
        <v>4515543</v>
      </c>
      <c r="I410" s="420">
        <v>500949</v>
      </c>
      <c r="J410" s="511"/>
    </row>
    <row r="411" spans="1:10" ht="24" x14ac:dyDescent="0.15">
      <c r="A411" s="517"/>
      <c r="B411" s="292" t="s">
        <v>1076</v>
      </c>
      <c r="C411" s="328" t="s">
        <v>1068</v>
      </c>
      <c r="D411" s="292" t="s">
        <v>353</v>
      </c>
      <c r="E411" s="339">
        <v>2000</v>
      </c>
      <c r="F411" s="150">
        <f>E411*こちらの注文書シートをご利用ください!$H$9</f>
        <v>0</v>
      </c>
      <c r="G411" s="292"/>
      <c r="H411" s="331">
        <v>4515543</v>
      </c>
      <c r="I411" s="420">
        <v>513000</v>
      </c>
      <c r="J411" s="511"/>
    </row>
    <row r="412" spans="1:10" ht="24" x14ac:dyDescent="0.15">
      <c r="A412" s="517"/>
      <c r="B412" s="292" t="s">
        <v>64</v>
      </c>
      <c r="C412" s="328" t="s">
        <v>1068</v>
      </c>
      <c r="D412" s="292" t="s">
        <v>355</v>
      </c>
      <c r="E412" s="339">
        <v>2000</v>
      </c>
      <c r="F412" s="150">
        <f>E412*こちらの注文書シートをご利用ください!$H$9</f>
        <v>0</v>
      </c>
      <c r="G412" s="292"/>
      <c r="H412" s="331">
        <v>4515543</v>
      </c>
      <c r="I412" s="420">
        <v>532148</v>
      </c>
      <c r="J412" s="511"/>
    </row>
    <row r="413" spans="1:10" ht="24" x14ac:dyDescent="0.15">
      <c r="A413" s="517"/>
      <c r="B413" s="292" t="s">
        <v>1077</v>
      </c>
      <c r="C413" s="328" t="s">
        <v>1068</v>
      </c>
      <c r="D413" s="292" t="s">
        <v>358</v>
      </c>
      <c r="E413" s="339">
        <v>2000</v>
      </c>
      <c r="F413" s="150">
        <f>E413*こちらの注文書シートをご利用ください!$H$9</f>
        <v>0</v>
      </c>
      <c r="G413" s="292"/>
      <c r="H413" s="331">
        <v>4515543</v>
      </c>
      <c r="I413" s="420">
        <v>502509</v>
      </c>
      <c r="J413" s="511"/>
    </row>
    <row r="414" spans="1:10" ht="24" x14ac:dyDescent="0.15">
      <c r="A414" s="517"/>
      <c r="B414" s="292" t="s">
        <v>1078</v>
      </c>
      <c r="C414" s="328" t="s">
        <v>1069</v>
      </c>
      <c r="D414" s="292" t="s">
        <v>353</v>
      </c>
      <c r="E414" s="339">
        <v>2200</v>
      </c>
      <c r="F414" s="150">
        <f>E414*こちらの注文書シートをご利用ください!$H$9</f>
        <v>0</v>
      </c>
      <c r="G414" s="292"/>
      <c r="H414" s="331">
        <v>4515543</v>
      </c>
      <c r="I414" s="420">
        <v>500406</v>
      </c>
      <c r="J414" s="511"/>
    </row>
    <row r="415" spans="1:10" ht="24" x14ac:dyDescent="0.15">
      <c r="A415" s="517"/>
      <c r="B415" s="292" t="s">
        <v>1079</v>
      </c>
      <c r="C415" s="328" t="s">
        <v>1070</v>
      </c>
      <c r="D415" s="292" t="s">
        <v>337</v>
      </c>
      <c r="E415" s="339">
        <v>2200</v>
      </c>
      <c r="F415" s="150">
        <f>E415*こちらの注文書シートをご利用ください!$H$9</f>
        <v>0</v>
      </c>
      <c r="G415" s="292"/>
      <c r="H415" s="331">
        <v>4515543</v>
      </c>
      <c r="I415" s="420">
        <v>502400</v>
      </c>
      <c r="J415" s="511"/>
    </row>
    <row r="416" spans="1:10" ht="24" x14ac:dyDescent="0.15">
      <c r="A416" s="517"/>
      <c r="B416" s="292" t="s">
        <v>1080</v>
      </c>
      <c r="C416" s="328" t="s">
        <v>1070</v>
      </c>
      <c r="D416" s="292" t="s">
        <v>340</v>
      </c>
      <c r="E416" s="339">
        <v>2200</v>
      </c>
      <c r="F416" s="150">
        <f>E416*こちらの注文書シートをご利用ください!$H$9</f>
        <v>0</v>
      </c>
      <c r="G416" s="292"/>
      <c r="H416" s="331">
        <v>4515543</v>
      </c>
      <c r="I416" s="420">
        <v>502424</v>
      </c>
      <c r="J416" s="511"/>
    </row>
    <row r="417" spans="1:10" ht="24" x14ac:dyDescent="0.15">
      <c r="A417" s="517"/>
      <c r="B417" s="292" t="s">
        <v>1081</v>
      </c>
      <c r="C417" s="328" t="s">
        <v>1070</v>
      </c>
      <c r="D417" s="292" t="s">
        <v>336</v>
      </c>
      <c r="E417" s="339">
        <v>2200</v>
      </c>
      <c r="F417" s="150">
        <f>E417*こちらの注文書シートをご利用ください!$H$9</f>
        <v>0</v>
      </c>
      <c r="G417" s="292"/>
      <c r="H417" s="331">
        <v>4515543</v>
      </c>
      <c r="I417" s="420">
        <v>500970</v>
      </c>
      <c r="J417" s="511"/>
    </row>
    <row r="418" spans="1:10" ht="24" x14ac:dyDescent="0.15">
      <c r="A418" s="517"/>
      <c r="B418" s="292" t="s">
        <v>1082</v>
      </c>
      <c r="C418" s="328" t="s">
        <v>1071</v>
      </c>
      <c r="D418" s="292" t="s">
        <v>373</v>
      </c>
      <c r="E418" s="339">
        <v>2600</v>
      </c>
      <c r="F418" s="150">
        <f>E418*こちらの注文書シートをご利用ください!$H$9</f>
        <v>0</v>
      </c>
      <c r="G418" s="292"/>
      <c r="H418" s="331">
        <v>4515543</v>
      </c>
      <c r="I418" s="420">
        <v>502202</v>
      </c>
      <c r="J418" s="511"/>
    </row>
    <row r="419" spans="1:10" ht="24" x14ac:dyDescent="0.15">
      <c r="A419" s="517"/>
      <c r="B419" s="292" t="s">
        <v>62</v>
      </c>
      <c r="C419" s="328" t="s">
        <v>1071</v>
      </c>
      <c r="D419" s="292" t="s">
        <v>374</v>
      </c>
      <c r="E419" s="339">
        <v>2600</v>
      </c>
      <c r="F419" s="150">
        <f>E419*こちらの注文書シートをご利用ください!$H$9</f>
        <v>0</v>
      </c>
      <c r="G419" s="292"/>
      <c r="H419" s="331">
        <v>4515543</v>
      </c>
      <c r="I419" s="420">
        <v>502233</v>
      </c>
      <c r="J419" s="511"/>
    </row>
    <row r="420" spans="1:10" ht="24" x14ac:dyDescent="0.15">
      <c r="A420" s="517"/>
      <c r="B420" s="292" t="s">
        <v>63</v>
      </c>
      <c r="C420" s="328" t="s">
        <v>1071</v>
      </c>
      <c r="D420" s="292" t="s">
        <v>375</v>
      </c>
      <c r="E420" s="339">
        <v>2600</v>
      </c>
      <c r="F420" s="150">
        <f>E420*こちらの注文書シートをご利用ください!$H$9</f>
        <v>0</v>
      </c>
      <c r="G420" s="292"/>
      <c r="H420" s="331">
        <v>4515543</v>
      </c>
      <c r="I420" s="420">
        <v>502240</v>
      </c>
      <c r="J420" s="511"/>
    </row>
    <row r="421" spans="1:10" ht="24.75" thickBot="1" x14ac:dyDescent="0.2">
      <c r="A421" s="518"/>
      <c r="B421" s="298" t="s">
        <v>1083</v>
      </c>
      <c r="C421" s="353" t="s">
        <v>1072</v>
      </c>
      <c r="D421" s="298" t="s">
        <v>377</v>
      </c>
      <c r="E421" s="345">
        <v>3800</v>
      </c>
      <c r="F421" s="378">
        <f>E421*こちらの注文書シートをご利用ください!$H$9</f>
        <v>0</v>
      </c>
      <c r="G421" s="298"/>
      <c r="H421" s="334">
        <v>4515543</v>
      </c>
      <c r="I421" s="448">
        <v>535026</v>
      </c>
      <c r="J421" s="511"/>
    </row>
    <row r="422" spans="1:10" ht="24.75" thickTop="1" x14ac:dyDescent="0.15">
      <c r="A422" s="516">
        <v>41</v>
      </c>
      <c r="B422" s="293" t="s">
        <v>1090</v>
      </c>
      <c r="C422" s="318" t="s">
        <v>1084</v>
      </c>
      <c r="D422" s="293" t="s">
        <v>353</v>
      </c>
      <c r="E422" s="338">
        <v>1000</v>
      </c>
      <c r="F422" s="150">
        <f>E422*こちらの注文書シートをご利用ください!$H$9</f>
        <v>0</v>
      </c>
      <c r="G422" s="293"/>
      <c r="H422" s="335">
        <v>4515543</v>
      </c>
      <c r="I422" s="419">
        <v>112104</v>
      </c>
      <c r="J422" s="511"/>
    </row>
    <row r="423" spans="1:10" ht="24" x14ac:dyDescent="0.15">
      <c r="A423" s="517"/>
      <c r="B423" s="292" t="s">
        <v>25</v>
      </c>
      <c r="C423" s="328" t="s">
        <v>1084</v>
      </c>
      <c r="D423" s="292" t="s">
        <v>354</v>
      </c>
      <c r="E423" s="339">
        <v>1000</v>
      </c>
      <c r="F423" s="150">
        <f>E423*こちらの注文書シートをご利用ください!$H$9</f>
        <v>0</v>
      </c>
      <c r="G423" s="292"/>
      <c r="H423" s="331">
        <v>4515543</v>
      </c>
      <c r="I423" s="420">
        <v>112128</v>
      </c>
      <c r="J423" s="511"/>
    </row>
    <row r="424" spans="1:10" ht="24" x14ac:dyDescent="0.15">
      <c r="A424" s="517"/>
      <c r="B424" s="292" t="s">
        <v>26</v>
      </c>
      <c r="C424" s="328" t="s">
        <v>1084</v>
      </c>
      <c r="D424" s="292" t="s">
        <v>356</v>
      </c>
      <c r="E424" s="339">
        <v>1000</v>
      </c>
      <c r="F424" s="150">
        <f>E424*こちらの注文書シートをご利用ください!$H$9</f>
        <v>0</v>
      </c>
      <c r="G424" s="292"/>
      <c r="H424" s="331">
        <v>4515543</v>
      </c>
      <c r="I424" s="420">
        <v>112142</v>
      </c>
      <c r="J424" s="511"/>
    </row>
    <row r="425" spans="1:10" ht="24" x14ac:dyDescent="0.15">
      <c r="A425" s="517"/>
      <c r="B425" s="292" t="s">
        <v>27</v>
      </c>
      <c r="C425" s="328" t="s">
        <v>1084</v>
      </c>
      <c r="D425" s="292" t="s">
        <v>357</v>
      </c>
      <c r="E425" s="339">
        <v>1000</v>
      </c>
      <c r="F425" s="150">
        <f>E425*こちらの注文書シートをご利用ください!$H$9</f>
        <v>0</v>
      </c>
      <c r="G425" s="292"/>
      <c r="H425" s="331">
        <v>4515543</v>
      </c>
      <c r="I425" s="420">
        <v>112159</v>
      </c>
      <c r="J425" s="511"/>
    </row>
    <row r="426" spans="1:10" ht="24" x14ac:dyDescent="0.15">
      <c r="A426" s="517"/>
      <c r="B426" s="292" t="s">
        <v>1091</v>
      </c>
      <c r="C426" s="328" t="s">
        <v>1084</v>
      </c>
      <c r="D426" s="292" t="s">
        <v>462</v>
      </c>
      <c r="E426" s="339">
        <v>1000</v>
      </c>
      <c r="F426" s="150">
        <f>E426*こちらの注文書シートをご利用ください!$H$9</f>
        <v>0</v>
      </c>
      <c r="G426" s="292"/>
      <c r="H426" s="331">
        <v>4515543</v>
      </c>
      <c r="I426" s="420">
        <v>115082</v>
      </c>
      <c r="J426" s="511"/>
    </row>
    <row r="427" spans="1:10" ht="24" x14ac:dyDescent="0.15">
      <c r="A427" s="517"/>
      <c r="B427" s="292" t="s">
        <v>1092</v>
      </c>
      <c r="C427" s="328" t="s">
        <v>1085</v>
      </c>
      <c r="D427" s="292" t="s">
        <v>353</v>
      </c>
      <c r="E427" s="339">
        <v>1300</v>
      </c>
      <c r="F427" s="150">
        <f>E427*こちらの注文書シートをご利用ください!$H$9</f>
        <v>0</v>
      </c>
      <c r="G427" s="292"/>
      <c r="H427" s="331">
        <v>4515543</v>
      </c>
      <c r="I427" s="420">
        <v>500932</v>
      </c>
      <c r="J427" s="511"/>
    </row>
    <row r="428" spans="1:10" ht="24" x14ac:dyDescent="0.15">
      <c r="A428" s="517"/>
      <c r="B428" s="292" t="s">
        <v>1093</v>
      </c>
      <c r="C428" s="328" t="s">
        <v>1086</v>
      </c>
      <c r="D428" s="292" t="s">
        <v>354</v>
      </c>
      <c r="E428" s="339">
        <v>1300</v>
      </c>
      <c r="F428" s="150">
        <f>E428*こちらの注文書シートをご利用ください!$H$9</f>
        <v>0</v>
      </c>
      <c r="G428" s="292"/>
      <c r="H428" s="331">
        <v>4515543</v>
      </c>
      <c r="I428" s="420">
        <v>500987</v>
      </c>
      <c r="J428" s="511"/>
    </row>
    <row r="429" spans="1:10" ht="24" x14ac:dyDescent="0.15">
      <c r="A429" s="517"/>
      <c r="B429" s="292" t="s">
        <v>614</v>
      </c>
      <c r="C429" s="328" t="s">
        <v>1086</v>
      </c>
      <c r="D429" s="292" t="s">
        <v>357</v>
      </c>
      <c r="E429" s="339">
        <v>1300</v>
      </c>
      <c r="F429" s="150">
        <f>E429*こちらの注文書シートをご利用ください!$H$9</f>
        <v>0</v>
      </c>
      <c r="G429" s="292"/>
      <c r="H429" s="331">
        <v>4515543</v>
      </c>
      <c r="I429" s="420">
        <v>500994</v>
      </c>
      <c r="J429" s="511"/>
    </row>
    <row r="430" spans="1:10" ht="24" x14ac:dyDescent="0.15">
      <c r="A430" s="517"/>
      <c r="B430" s="292" t="s">
        <v>615</v>
      </c>
      <c r="C430" s="328" t="s">
        <v>1086</v>
      </c>
      <c r="D430" s="292" t="s">
        <v>292</v>
      </c>
      <c r="E430" s="339">
        <v>1300</v>
      </c>
      <c r="F430" s="150">
        <f>E430*こちらの注文書シートをご利用ください!$H$9</f>
        <v>0</v>
      </c>
      <c r="G430" s="292"/>
      <c r="H430" s="331">
        <v>4515543</v>
      </c>
      <c r="I430" s="420">
        <v>501007</v>
      </c>
      <c r="J430" s="511"/>
    </row>
    <row r="431" spans="1:10" ht="24" x14ac:dyDescent="0.15">
      <c r="A431" s="517"/>
      <c r="B431" s="292" t="s">
        <v>1094</v>
      </c>
      <c r="C431" s="328" t="s">
        <v>1087</v>
      </c>
      <c r="D431" s="292" t="s">
        <v>360</v>
      </c>
      <c r="E431" s="339">
        <v>1800</v>
      </c>
      <c r="F431" s="150">
        <f>E431*こちらの注文書シートをご利用ください!$H$9</f>
        <v>0</v>
      </c>
      <c r="G431" s="292"/>
      <c r="H431" s="331">
        <v>4515543</v>
      </c>
      <c r="I431" s="420">
        <v>522002</v>
      </c>
      <c r="J431" s="511"/>
    </row>
    <row r="432" spans="1:10" ht="24" x14ac:dyDescent="0.15">
      <c r="A432" s="517"/>
      <c r="B432" s="292" t="s">
        <v>1095</v>
      </c>
      <c r="C432" s="328" t="s">
        <v>1087</v>
      </c>
      <c r="D432" s="292" t="s">
        <v>378</v>
      </c>
      <c r="E432" s="339">
        <v>1800</v>
      </c>
      <c r="F432" s="150">
        <f>E432*こちらの注文書シートをご利用ください!$H$9</f>
        <v>0</v>
      </c>
      <c r="G432" s="292"/>
      <c r="H432" s="331">
        <v>4515543</v>
      </c>
      <c r="I432" s="420">
        <v>536016</v>
      </c>
      <c r="J432" s="511"/>
    </row>
    <row r="433" spans="1:10" ht="24" x14ac:dyDescent="0.15">
      <c r="A433" s="517"/>
      <c r="B433" s="292" t="s">
        <v>66</v>
      </c>
      <c r="C433" s="328" t="s">
        <v>1087</v>
      </c>
      <c r="D433" s="292" t="s">
        <v>379</v>
      </c>
      <c r="E433" s="339">
        <v>1800</v>
      </c>
      <c r="F433" s="150">
        <f>E433*こちらの注文書シートをご利用ください!$H$9</f>
        <v>0</v>
      </c>
      <c r="G433" s="292"/>
      <c r="H433" s="331">
        <v>4515543</v>
      </c>
      <c r="I433" s="420">
        <v>536009</v>
      </c>
      <c r="J433" s="511"/>
    </row>
    <row r="434" spans="1:10" ht="24" x14ac:dyDescent="0.15">
      <c r="A434" s="517"/>
      <c r="B434" s="292" t="s">
        <v>1096</v>
      </c>
      <c r="C434" s="328" t="s">
        <v>1088</v>
      </c>
      <c r="D434" s="292" t="s">
        <v>353</v>
      </c>
      <c r="E434" s="339">
        <v>2000</v>
      </c>
      <c r="F434" s="150">
        <f>E434*こちらの注文書シートをご利用ください!$H$9</f>
        <v>0</v>
      </c>
      <c r="G434" s="292"/>
      <c r="H434" s="331">
        <v>4515543</v>
      </c>
      <c r="I434" s="420">
        <v>501212</v>
      </c>
      <c r="J434" s="511"/>
    </row>
    <row r="435" spans="1:10" ht="24" x14ac:dyDescent="0.15">
      <c r="A435" s="517"/>
      <c r="B435" s="292" t="s">
        <v>65</v>
      </c>
      <c r="C435" s="328" t="s">
        <v>1088</v>
      </c>
      <c r="D435" s="292" t="s">
        <v>355</v>
      </c>
      <c r="E435" s="339">
        <v>2000</v>
      </c>
      <c r="F435" s="150">
        <f>E435*こちらの注文書シートをご利用ください!$H$9</f>
        <v>0</v>
      </c>
      <c r="G435" s="292"/>
      <c r="H435" s="331">
        <v>4515543</v>
      </c>
      <c r="I435" s="420">
        <v>501236</v>
      </c>
      <c r="J435" s="511"/>
    </row>
    <row r="436" spans="1:10" ht="24" x14ac:dyDescent="0.15">
      <c r="A436" s="517"/>
      <c r="B436" s="292" t="s">
        <v>1097</v>
      </c>
      <c r="C436" s="328" t="s">
        <v>1088</v>
      </c>
      <c r="D436" s="292" t="s">
        <v>358</v>
      </c>
      <c r="E436" s="339">
        <v>2000</v>
      </c>
      <c r="F436" s="150">
        <f>E436*こちらの注文書シートをご利用ください!$H$9</f>
        <v>0</v>
      </c>
      <c r="G436" s="292"/>
      <c r="H436" s="331">
        <v>4515543</v>
      </c>
      <c r="I436" s="420">
        <v>500796</v>
      </c>
      <c r="J436" s="511"/>
    </row>
    <row r="437" spans="1:10" ht="24" x14ac:dyDescent="0.15">
      <c r="A437" s="517"/>
      <c r="B437" s="292" t="s">
        <v>1098</v>
      </c>
      <c r="C437" s="328" t="s">
        <v>1089</v>
      </c>
      <c r="D437" s="292" t="s">
        <v>380</v>
      </c>
      <c r="E437" s="339">
        <v>2800</v>
      </c>
      <c r="F437" s="150">
        <f>E437*こちらの注文書シートをご利用ください!$H$9</f>
        <v>0</v>
      </c>
      <c r="G437" s="292"/>
      <c r="H437" s="331">
        <v>4515543</v>
      </c>
      <c r="I437" s="420">
        <v>516001</v>
      </c>
      <c r="J437" s="511"/>
    </row>
    <row r="438" spans="1:10" ht="24" x14ac:dyDescent="0.15">
      <c r="A438" s="517"/>
      <c r="B438" s="292" t="s">
        <v>57</v>
      </c>
      <c r="C438" s="328" t="s">
        <v>1089</v>
      </c>
      <c r="D438" s="292" t="s">
        <v>381</v>
      </c>
      <c r="E438" s="339">
        <v>2800</v>
      </c>
      <c r="F438" s="150">
        <f>E438*こちらの注文書シートをご利用ください!$H$9</f>
        <v>0</v>
      </c>
      <c r="G438" s="292"/>
      <c r="H438" s="331">
        <v>4515543</v>
      </c>
      <c r="I438" s="420">
        <v>516018</v>
      </c>
      <c r="J438" s="511"/>
    </row>
    <row r="439" spans="1:10" ht="24.75" thickBot="1" x14ac:dyDescent="0.2">
      <c r="A439" s="518"/>
      <c r="B439" s="298" t="s">
        <v>58</v>
      </c>
      <c r="C439" s="353" t="s">
        <v>1089</v>
      </c>
      <c r="D439" s="298" t="s">
        <v>382</v>
      </c>
      <c r="E439" s="345">
        <v>2800</v>
      </c>
      <c r="F439" s="378">
        <f>E439*こちらの注文書シートをご利用ください!$H$9</f>
        <v>0</v>
      </c>
      <c r="G439" s="298"/>
      <c r="H439" s="334">
        <v>4515543</v>
      </c>
      <c r="I439" s="448">
        <v>516025</v>
      </c>
      <c r="J439" s="511"/>
    </row>
    <row r="440" spans="1:10" ht="24.75" thickTop="1" x14ac:dyDescent="0.15">
      <c r="A440" s="516">
        <v>42</v>
      </c>
      <c r="B440" s="318">
        <v>40861</v>
      </c>
      <c r="C440" s="318" t="s">
        <v>1099</v>
      </c>
      <c r="D440" s="293"/>
      <c r="E440" s="338">
        <v>23000</v>
      </c>
      <c r="F440" s="150">
        <f>E440*こちらの注文書シートをご利用ください!$H$9</f>
        <v>0</v>
      </c>
      <c r="G440" s="293"/>
      <c r="H440" s="335"/>
      <c r="I440" s="419"/>
      <c r="J440" s="511"/>
    </row>
    <row r="441" spans="1:10" ht="24" x14ac:dyDescent="0.15">
      <c r="A441" s="517"/>
      <c r="B441" s="328">
        <v>40874</v>
      </c>
      <c r="C441" s="328" t="s">
        <v>1100</v>
      </c>
      <c r="D441" s="292"/>
      <c r="E441" s="339">
        <v>28000</v>
      </c>
      <c r="F441" s="150">
        <f>E441*こちらの注文書シートをご利用ください!$H$9</f>
        <v>0</v>
      </c>
      <c r="G441" s="292"/>
      <c r="H441" s="331"/>
      <c r="I441" s="420"/>
      <c r="J441" s="511"/>
    </row>
    <row r="442" spans="1:10" ht="24" x14ac:dyDescent="0.15">
      <c r="A442" s="517"/>
      <c r="B442" s="328">
        <v>40862</v>
      </c>
      <c r="C442" s="328" t="s">
        <v>1101</v>
      </c>
      <c r="D442" s="292"/>
      <c r="E442" s="339">
        <v>30000</v>
      </c>
      <c r="F442" s="150">
        <f>E442*こちらの注文書シートをご利用ください!$H$9</f>
        <v>0</v>
      </c>
      <c r="G442" s="292"/>
      <c r="H442" s="331"/>
      <c r="I442" s="420"/>
      <c r="J442" s="511"/>
    </row>
    <row r="443" spans="1:10" ht="24" x14ac:dyDescent="0.15">
      <c r="A443" s="517"/>
      <c r="B443" s="328">
        <v>40859</v>
      </c>
      <c r="C443" s="328" t="s">
        <v>1102</v>
      </c>
      <c r="D443" s="292"/>
      <c r="E443" s="339">
        <v>32000</v>
      </c>
      <c r="F443" s="150">
        <f>E443*こちらの注文書シートをご利用ください!$H$9</f>
        <v>0</v>
      </c>
      <c r="G443" s="292"/>
      <c r="H443" s="331"/>
      <c r="I443" s="420"/>
      <c r="J443" s="511"/>
    </row>
    <row r="444" spans="1:10" ht="24" x14ac:dyDescent="0.15">
      <c r="A444" s="517"/>
      <c r="B444" s="328">
        <v>40863</v>
      </c>
      <c r="C444" s="328" t="s">
        <v>1103</v>
      </c>
      <c r="D444" s="292"/>
      <c r="E444" s="339">
        <v>40000</v>
      </c>
      <c r="F444" s="150">
        <f>E444*こちらの注文書シートをご利用ください!$H$9</f>
        <v>0</v>
      </c>
      <c r="G444" s="292"/>
      <c r="H444" s="331"/>
      <c r="I444" s="420"/>
      <c r="J444" s="511"/>
    </row>
    <row r="445" spans="1:10" ht="24" x14ac:dyDescent="0.15">
      <c r="A445" s="517"/>
      <c r="B445" s="328">
        <v>40864</v>
      </c>
      <c r="C445" s="328" t="s">
        <v>1104</v>
      </c>
      <c r="D445" s="292"/>
      <c r="E445" s="339">
        <v>50000</v>
      </c>
      <c r="F445" s="150">
        <f>E445*こちらの注文書シートをご利用ください!$H$9</f>
        <v>0</v>
      </c>
      <c r="G445" s="292"/>
      <c r="H445" s="331"/>
      <c r="I445" s="420"/>
      <c r="J445" s="511"/>
    </row>
    <row r="446" spans="1:10" ht="24" x14ac:dyDescent="0.15">
      <c r="A446" s="517"/>
      <c r="B446" s="328">
        <v>40812</v>
      </c>
      <c r="C446" s="328" t="s">
        <v>1105</v>
      </c>
      <c r="D446" s="292"/>
      <c r="E446" s="339">
        <v>30000</v>
      </c>
      <c r="F446" s="150">
        <f>E446*こちらの注文書シートをご利用ください!$H$9</f>
        <v>0</v>
      </c>
      <c r="G446" s="292"/>
      <c r="H446" s="331"/>
      <c r="I446" s="420"/>
      <c r="J446" s="511"/>
    </row>
    <row r="447" spans="1:10" ht="24" x14ac:dyDescent="0.15">
      <c r="A447" s="517"/>
      <c r="B447" s="328">
        <v>40822</v>
      </c>
      <c r="C447" s="328" t="s">
        <v>1106</v>
      </c>
      <c r="D447" s="292"/>
      <c r="E447" s="339">
        <v>32000</v>
      </c>
      <c r="F447" s="150">
        <f>E447*こちらの注文書シートをご利用ください!$H$9</f>
        <v>0</v>
      </c>
      <c r="G447" s="292"/>
      <c r="H447" s="331"/>
      <c r="I447" s="420"/>
      <c r="J447" s="511"/>
    </row>
    <row r="448" spans="1:10" ht="24" x14ac:dyDescent="0.15">
      <c r="A448" s="517"/>
      <c r="B448" s="328">
        <v>40813</v>
      </c>
      <c r="C448" s="328" t="s">
        <v>1107</v>
      </c>
      <c r="D448" s="292"/>
      <c r="E448" s="339">
        <v>35000</v>
      </c>
      <c r="F448" s="150">
        <f>E448*こちらの注文書シートをご利用ください!$H$9</f>
        <v>0</v>
      </c>
      <c r="G448" s="292"/>
      <c r="H448" s="331"/>
      <c r="I448" s="420"/>
      <c r="J448" s="511"/>
    </row>
    <row r="449" spans="1:10" ht="24" x14ac:dyDescent="0.15">
      <c r="A449" s="517"/>
      <c r="B449" s="328">
        <v>40823</v>
      </c>
      <c r="C449" s="328" t="s">
        <v>1108</v>
      </c>
      <c r="D449" s="292"/>
      <c r="E449" s="339">
        <v>40000</v>
      </c>
      <c r="F449" s="150">
        <f>E449*こちらの注文書シートをご利用ください!$H$9</f>
        <v>0</v>
      </c>
      <c r="G449" s="292"/>
      <c r="H449" s="331"/>
      <c r="I449" s="420"/>
      <c r="J449" s="511"/>
    </row>
    <row r="450" spans="1:10" ht="24" x14ac:dyDescent="0.15">
      <c r="A450" s="517"/>
      <c r="B450" s="328">
        <v>40814</v>
      </c>
      <c r="C450" s="328" t="s">
        <v>1109</v>
      </c>
      <c r="D450" s="292"/>
      <c r="E450" s="339">
        <v>45000</v>
      </c>
      <c r="F450" s="150">
        <f>E450*こちらの注文書シートをご利用ください!$H$9</f>
        <v>0</v>
      </c>
      <c r="G450" s="292"/>
      <c r="H450" s="331"/>
      <c r="I450" s="420"/>
      <c r="J450" s="511"/>
    </row>
    <row r="451" spans="1:10" ht="24.75" thickBot="1" x14ac:dyDescent="0.2">
      <c r="A451" s="518"/>
      <c r="B451" s="353">
        <v>40824</v>
      </c>
      <c r="C451" s="353" t="s">
        <v>1110</v>
      </c>
      <c r="D451" s="298"/>
      <c r="E451" s="345">
        <v>50000</v>
      </c>
      <c r="F451" s="400">
        <f>E451*こちらの注文書シートをご利用ください!$H$9</f>
        <v>0</v>
      </c>
      <c r="G451" s="298"/>
      <c r="H451" s="334"/>
      <c r="I451" s="448"/>
      <c r="J451" s="511"/>
    </row>
    <row r="452" spans="1:10" ht="24.75" thickTop="1" x14ac:dyDescent="0.15">
      <c r="A452" s="550">
        <v>43</v>
      </c>
      <c r="B452" s="318">
        <v>40841</v>
      </c>
      <c r="C452" s="318" t="s">
        <v>1111</v>
      </c>
      <c r="D452" s="293"/>
      <c r="E452" s="338">
        <v>38000</v>
      </c>
      <c r="F452" s="399">
        <f>E452*こちらの注文書シートをご利用ください!$H$9</f>
        <v>0</v>
      </c>
      <c r="G452" s="293"/>
      <c r="H452" s="335"/>
      <c r="I452" s="419"/>
      <c r="J452" s="511"/>
    </row>
    <row r="453" spans="1:10" ht="24" x14ac:dyDescent="0.15">
      <c r="A453" s="551"/>
      <c r="B453" s="318">
        <v>40834</v>
      </c>
      <c r="C453" s="318" t="s">
        <v>1112</v>
      </c>
      <c r="D453" s="293"/>
      <c r="E453" s="338">
        <v>40000</v>
      </c>
      <c r="F453" s="150">
        <f>E453*こちらの注文書シートをご利用ください!$H$9</f>
        <v>0</v>
      </c>
      <c r="G453" s="293"/>
      <c r="H453" s="335"/>
      <c r="I453" s="419"/>
      <c r="J453" s="511"/>
    </row>
    <row r="454" spans="1:10" ht="24" x14ac:dyDescent="0.15">
      <c r="A454" s="551"/>
      <c r="B454" s="328">
        <v>40842</v>
      </c>
      <c r="C454" s="328" t="s">
        <v>1113</v>
      </c>
      <c r="D454" s="292"/>
      <c r="E454" s="339">
        <v>40000</v>
      </c>
      <c r="F454" s="150">
        <f>E454*こちらの注文書シートをご利用ください!$H$9</f>
        <v>0</v>
      </c>
      <c r="G454" s="292"/>
      <c r="H454" s="331"/>
      <c r="I454" s="420"/>
      <c r="J454" s="511"/>
    </row>
    <row r="455" spans="1:10" ht="24" x14ac:dyDescent="0.15">
      <c r="A455" s="551"/>
      <c r="B455" s="328">
        <v>40835</v>
      </c>
      <c r="C455" s="328" t="s">
        <v>1114</v>
      </c>
      <c r="D455" s="292"/>
      <c r="E455" s="339">
        <v>42000</v>
      </c>
      <c r="F455" s="150">
        <f>E455*こちらの注文書シートをご利用ください!$H$9</f>
        <v>0</v>
      </c>
      <c r="G455" s="292"/>
      <c r="H455" s="331"/>
      <c r="I455" s="420"/>
      <c r="J455" s="511"/>
    </row>
    <row r="456" spans="1:10" ht="24" x14ac:dyDescent="0.15">
      <c r="A456" s="551"/>
      <c r="B456" s="328">
        <v>40843</v>
      </c>
      <c r="C456" s="328" t="s">
        <v>1115</v>
      </c>
      <c r="D456" s="292"/>
      <c r="E456" s="339">
        <v>42000</v>
      </c>
      <c r="F456" s="150">
        <f>E456*こちらの注文書シートをご利用ください!$H$9</f>
        <v>0</v>
      </c>
      <c r="G456" s="292"/>
      <c r="H456" s="331"/>
      <c r="I456" s="420"/>
      <c r="J456" s="511"/>
    </row>
    <row r="457" spans="1:10" ht="24" x14ac:dyDescent="0.15">
      <c r="A457" s="551"/>
      <c r="B457" s="328">
        <v>40836</v>
      </c>
      <c r="C457" s="328" t="s">
        <v>1116</v>
      </c>
      <c r="D457" s="292"/>
      <c r="E457" s="339">
        <v>44000</v>
      </c>
      <c r="F457" s="150">
        <f>E457*こちらの注文書シートをご利用ください!$H$9</f>
        <v>0</v>
      </c>
      <c r="G457" s="292"/>
      <c r="H457" s="331"/>
      <c r="I457" s="420"/>
      <c r="J457" s="511"/>
    </row>
    <row r="458" spans="1:10" ht="24" x14ac:dyDescent="0.15">
      <c r="A458" s="551"/>
      <c r="B458" s="328">
        <v>40844</v>
      </c>
      <c r="C458" s="328" t="s">
        <v>1117</v>
      </c>
      <c r="D458" s="292"/>
      <c r="E458" s="339">
        <v>45000</v>
      </c>
      <c r="F458" s="150">
        <f>E458*こちらの注文書シートをご利用ください!$H$9</f>
        <v>0</v>
      </c>
      <c r="G458" s="292"/>
      <c r="H458" s="331"/>
      <c r="I458" s="420"/>
      <c r="J458" s="511"/>
    </row>
    <row r="459" spans="1:10" ht="24" x14ac:dyDescent="0.15">
      <c r="A459" s="551"/>
      <c r="B459" s="328">
        <v>40837</v>
      </c>
      <c r="C459" s="328" t="s">
        <v>1118</v>
      </c>
      <c r="D459" s="292"/>
      <c r="E459" s="339">
        <v>48000</v>
      </c>
      <c r="F459" s="150">
        <f>E459*こちらの注文書シートをご利用ください!$H$9</f>
        <v>0</v>
      </c>
      <c r="G459" s="292"/>
      <c r="H459" s="331"/>
      <c r="I459" s="420"/>
      <c r="J459" s="511"/>
    </row>
    <row r="460" spans="1:10" ht="24" x14ac:dyDescent="0.15">
      <c r="A460" s="551"/>
      <c r="B460" s="328">
        <v>40941</v>
      </c>
      <c r="C460" s="328" t="s">
        <v>1119</v>
      </c>
      <c r="D460" s="292"/>
      <c r="E460" s="339">
        <v>28000</v>
      </c>
      <c r="F460" s="150">
        <f>E460*こちらの注文書シートをご利用ください!$H$9</f>
        <v>0</v>
      </c>
      <c r="G460" s="292"/>
      <c r="H460" s="331"/>
      <c r="I460" s="420"/>
      <c r="J460" s="511"/>
    </row>
    <row r="461" spans="1:10" ht="24" x14ac:dyDescent="0.15">
      <c r="A461" s="551"/>
      <c r="B461" s="328">
        <v>40945</v>
      </c>
      <c r="C461" s="328" t="s">
        <v>1120</v>
      </c>
      <c r="D461" s="292"/>
      <c r="E461" s="339">
        <v>16000</v>
      </c>
      <c r="F461" s="150">
        <f>E461*こちらの注文書シートをご利用ください!$H$9</f>
        <v>0</v>
      </c>
      <c r="G461" s="292"/>
      <c r="H461" s="331"/>
      <c r="I461" s="420"/>
      <c r="J461" s="511"/>
    </row>
    <row r="462" spans="1:10" ht="24" x14ac:dyDescent="0.15">
      <c r="A462" s="551"/>
      <c r="B462" s="328">
        <v>40942</v>
      </c>
      <c r="C462" s="328" t="s">
        <v>1121</v>
      </c>
      <c r="D462" s="292"/>
      <c r="E462" s="339">
        <v>32000</v>
      </c>
      <c r="F462" s="150">
        <f>E462*こちらの注文書シートをご利用ください!$H$9</f>
        <v>0</v>
      </c>
      <c r="G462" s="292"/>
      <c r="H462" s="331"/>
      <c r="I462" s="420"/>
      <c r="J462" s="511"/>
    </row>
    <row r="463" spans="1:10" ht="24" x14ac:dyDescent="0.15">
      <c r="A463" s="551"/>
      <c r="B463" s="328">
        <v>40946</v>
      </c>
      <c r="C463" s="328" t="s">
        <v>1122</v>
      </c>
      <c r="D463" s="292"/>
      <c r="E463" s="339">
        <v>20000</v>
      </c>
      <c r="F463" s="150">
        <f>E463*こちらの注文書シートをご利用ください!$H$9</f>
        <v>0</v>
      </c>
      <c r="G463" s="292"/>
      <c r="H463" s="331"/>
      <c r="I463" s="420"/>
      <c r="J463" s="511"/>
    </row>
    <row r="464" spans="1:10" ht="24" x14ac:dyDescent="0.15">
      <c r="A464" s="551"/>
      <c r="B464" s="328">
        <v>40932</v>
      </c>
      <c r="C464" s="328" t="s">
        <v>1123</v>
      </c>
      <c r="D464" s="292"/>
      <c r="E464" s="339">
        <v>53000</v>
      </c>
      <c r="F464" s="150">
        <f>E464*こちらの注文書シートをご利用ください!$H$9</f>
        <v>0</v>
      </c>
      <c r="G464" s="292"/>
      <c r="H464" s="331"/>
      <c r="I464" s="420"/>
      <c r="J464" s="511"/>
    </row>
    <row r="465" spans="1:10" ht="24" x14ac:dyDescent="0.15">
      <c r="A465" s="551"/>
      <c r="B465" s="328">
        <v>40935</v>
      </c>
      <c r="C465" s="328" t="s">
        <v>1124</v>
      </c>
      <c r="D465" s="292"/>
      <c r="E465" s="339">
        <v>33000</v>
      </c>
      <c r="F465" s="150">
        <f>E465*こちらの注文書シートをご利用ください!$H$9</f>
        <v>0</v>
      </c>
      <c r="G465" s="292"/>
      <c r="H465" s="331"/>
      <c r="I465" s="420"/>
      <c r="J465" s="511"/>
    </row>
    <row r="466" spans="1:10" ht="24" x14ac:dyDescent="0.15">
      <c r="A466" s="551"/>
      <c r="B466" s="328">
        <v>40934</v>
      </c>
      <c r="C466" s="328" t="s">
        <v>1125</v>
      </c>
      <c r="D466" s="292"/>
      <c r="E466" s="339">
        <v>58000</v>
      </c>
      <c r="F466" s="150">
        <f>E466*こちらの注文書シートをご利用ください!$H$9</f>
        <v>0</v>
      </c>
      <c r="G466" s="292"/>
      <c r="H466" s="331"/>
      <c r="I466" s="420"/>
      <c r="J466" s="511"/>
    </row>
    <row r="467" spans="1:10" ht="24" x14ac:dyDescent="0.15">
      <c r="A467" s="551"/>
      <c r="B467" s="328">
        <v>40937</v>
      </c>
      <c r="C467" s="328" t="s">
        <v>1126</v>
      </c>
      <c r="D467" s="292"/>
      <c r="E467" s="339">
        <v>38000</v>
      </c>
      <c r="F467" s="150">
        <f>E467*こちらの注文書シートをご利用ください!$H$9</f>
        <v>0</v>
      </c>
      <c r="G467" s="292"/>
      <c r="H467" s="331"/>
      <c r="I467" s="420"/>
      <c r="J467" s="511"/>
    </row>
    <row r="468" spans="1:10" ht="24" x14ac:dyDescent="0.15">
      <c r="A468" s="551"/>
      <c r="B468" s="328">
        <v>40921</v>
      </c>
      <c r="C468" s="328" t="s">
        <v>1127</v>
      </c>
      <c r="D468" s="292"/>
      <c r="E468" s="339">
        <v>68000</v>
      </c>
      <c r="F468" s="150">
        <f>E468*こちらの注文書シートをご利用ください!$H$9</f>
        <v>0</v>
      </c>
      <c r="G468" s="292"/>
      <c r="H468" s="331"/>
      <c r="I468" s="420"/>
      <c r="J468" s="511"/>
    </row>
    <row r="469" spans="1:10" ht="24" x14ac:dyDescent="0.15">
      <c r="A469" s="551"/>
      <c r="B469" s="328">
        <v>40924</v>
      </c>
      <c r="C469" s="328" t="s">
        <v>1128</v>
      </c>
      <c r="D469" s="292"/>
      <c r="E469" s="339">
        <v>45000</v>
      </c>
      <c r="F469" s="150">
        <f>E469*こちらの注文書シートをご利用ください!$H$9</f>
        <v>0</v>
      </c>
      <c r="G469" s="292"/>
      <c r="H469" s="331"/>
      <c r="I469" s="420"/>
      <c r="J469" s="511"/>
    </row>
    <row r="470" spans="1:10" ht="24" x14ac:dyDescent="0.15">
      <c r="A470" s="551"/>
      <c r="B470" s="328">
        <v>40922</v>
      </c>
      <c r="C470" s="328" t="s">
        <v>1129</v>
      </c>
      <c r="D470" s="292"/>
      <c r="E470" s="339">
        <v>78000</v>
      </c>
      <c r="F470" s="150">
        <f>E470*こちらの注文書シートをご利用ください!$H$9</f>
        <v>0</v>
      </c>
      <c r="G470" s="292"/>
      <c r="H470" s="331"/>
      <c r="I470" s="420"/>
      <c r="J470" s="511"/>
    </row>
    <row r="471" spans="1:10" ht="24.75" thickBot="1" x14ac:dyDescent="0.2">
      <c r="A471" s="552"/>
      <c r="B471" s="353">
        <v>40925</v>
      </c>
      <c r="C471" s="353" t="s">
        <v>1130</v>
      </c>
      <c r="D471" s="298"/>
      <c r="E471" s="345">
        <v>55000</v>
      </c>
      <c r="F471" s="378">
        <f>E471*こちらの注文書シートをご利用ください!$H$9</f>
        <v>0</v>
      </c>
      <c r="G471" s="298"/>
      <c r="H471" s="334"/>
      <c r="I471" s="448"/>
      <c r="J471" s="511"/>
    </row>
    <row r="472" spans="1:10" ht="24.75" thickTop="1" x14ac:dyDescent="0.15">
      <c r="A472" s="550">
        <v>44</v>
      </c>
      <c r="B472" s="318">
        <v>40901</v>
      </c>
      <c r="C472" s="318" t="s">
        <v>1131</v>
      </c>
      <c r="D472" s="293"/>
      <c r="E472" s="338">
        <v>450000</v>
      </c>
      <c r="F472" s="150">
        <f>E472*こちらの注文書シートをご利用ください!$H$9</f>
        <v>0</v>
      </c>
      <c r="G472" s="293"/>
      <c r="H472" s="335"/>
      <c r="I472" s="419"/>
      <c r="J472" s="511"/>
    </row>
    <row r="473" spans="1:10" ht="24" x14ac:dyDescent="0.15">
      <c r="A473" s="551"/>
      <c r="B473" s="328">
        <v>40902</v>
      </c>
      <c r="C473" s="328" t="s">
        <v>1132</v>
      </c>
      <c r="D473" s="292"/>
      <c r="E473" s="339">
        <v>350000</v>
      </c>
      <c r="F473" s="150">
        <f>E473*こちらの注文書シートをご利用ください!$H$9</f>
        <v>0</v>
      </c>
      <c r="G473" s="292"/>
      <c r="H473" s="331"/>
      <c r="I473" s="420"/>
      <c r="J473" s="511"/>
    </row>
    <row r="474" spans="1:10" ht="24" x14ac:dyDescent="0.15">
      <c r="A474" s="551"/>
      <c r="B474" s="328">
        <v>40903</v>
      </c>
      <c r="C474" s="328" t="s">
        <v>1133</v>
      </c>
      <c r="D474" s="292"/>
      <c r="E474" s="339">
        <v>180000</v>
      </c>
      <c r="F474" s="150">
        <f>E474*こちらの注文書シートをご利用ください!$H$9</f>
        <v>0</v>
      </c>
      <c r="G474" s="292"/>
      <c r="H474" s="331"/>
      <c r="I474" s="420"/>
      <c r="J474" s="511"/>
    </row>
    <row r="475" spans="1:10" ht="24" x14ac:dyDescent="0.15">
      <c r="A475" s="551"/>
      <c r="B475" s="328">
        <v>40904</v>
      </c>
      <c r="C475" s="328" t="s">
        <v>1134</v>
      </c>
      <c r="D475" s="292"/>
      <c r="E475" s="339">
        <v>280000</v>
      </c>
      <c r="F475" s="150">
        <f>E475*こちらの注文書シートをご利用ください!$H$9</f>
        <v>0</v>
      </c>
      <c r="G475" s="292"/>
      <c r="H475" s="331"/>
      <c r="I475" s="420"/>
      <c r="J475" s="511"/>
    </row>
    <row r="476" spans="1:10" ht="24" x14ac:dyDescent="0.15">
      <c r="A476" s="551"/>
      <c r="B476" s="328">
        <v>40905</v>
      </c>
      <c r="C476" s="328" t="s">
        <v>1135</v>
      </c>
      <c r="D476" s="292"/>
      <c r="E476" s="339">
        <v>240000</v>
      </c>
      <c r="F476" s="150">
        <f>E476*こちらの注文書シートをご利用ください!$H$9</f>
        <v>0</v>
      </c>
      <c r="G476" s="292"/>
      <c r="H476" s="331"/>
      <c r="I476" s="420"/>
      <c r="J476" s="511"/>
    </row>
    <row r="477" spans="1:10" ht="24.75" thickBot="1" x14ac:dyDescent="0.2">
      <c r="A477" s="552"/>
      <c r="B477" s="353">
        <v>40906</v>
      </c>
      <c r="C477" s="353" t="s">
        <v>1136</v>
      </c>
      <c r="D477" s="298"/>
      <c r="E477" s="345">
        <v>120000</v>
      </c>
      <c r="F477" s="378">
        <f>E477*こちらの注文書シートをご利用ください!$H$9</f>
        <v>0</v>
      </c>
      <c r="G477" s="298"/>
      <c r="H477" s="334"/>
      <c r="I477" s="448"/>
      <c r="J477" s="511"/>
    </row>
    <row r="478" spans="1:10" ht="24.75" thickTop="1" x14ac:dyDescent="0.15">
      <c r="A478" s="534">
        <v>46</v>
      </c>
      <c r="B478" s="184" t="s">
        <v>71</v>
      </c>
      <c r="C478" s="184" t="s">
        <v>222</v>
      </c>
      <c r="D478" s="153" t="s">
        <v>386</v>
      </c>
      <c r="E478" s="404">
        <v>450</v>
      </c>
      <c r="F478" s="150">
        <f>E478*こちらの注文書シートをご利用ください!$H$9</f>
        <v>0</v>
      </c>
      <c r="G478" s="153"/>
      <c r="H478" s="196">
        <v>4515543</v>
      </c>
      <c r="I478" s="450">
        <v>600465</v>
      </c>
      <c r="J478" s="511"/>
    </row>
    <row r="479" spans="1:10" ht="24" x14ac:dyDescent="0.15">
      <c r="A479" s="535"/>
      <c r="B479" s="175" t="s">
        <v>126</v>
      </c>
      <c r="C479" s="175" t="s">
        <v>222</v>
      </c>
      <c r="D479" s="168" t="s">
        <v>383</v>
      </c>
      <c r="E479" s="402">
        <v>450</v>
      </c>
      <c r="F479" s="158">
        <f>E479*こちらの注文書シートをご利用ください!$H$9</f>
        <v>0</v>
      </c>
      <c r="G479" s="168"/>
      <c r="H479" s="194">
        <v>4515543</v>
      </c>
      <c r="I479" s="444">
        <v>601455</v>
      </c>
      <c r="J479" s="511"/>
    </row>
    <row r="480" spans="1:10" ht="24" x14ac:dyDescent="0.15">
      <c r="A480" s="535"/>
      <c r="B480" s="175" t="s">
        <v>127</v>
      </c>
      <c r="C480" s="175" t="s">
        <v>222</v>
      </c>
      <c r="D480" s="168" t="s">
        <v>384</v>
      </c>
      <c r="E480" s="402">
        <v>450</v>
      </c>
      <c r="F480" s="158">
        <f>E480*こちらの注文書シートをご利用ください!$H$9</f>
        <v>0</v>
      </c>
      <c r="G480" s="168"/>
      <c r="H480" s="194">
        <v>4515543</v>
      </c>
      <c r="I480" s="444">
        <v>601479</v>
      </c>
      <c r="J480" s="511"/>
    </row>
    <row r="481" spans="1:10" ht="24" x14ac:dyDescent="0.15">
      <c r="A481" s="535"/>
      <c r="B481" s="175" t="s">
        <v>128</v>
      </c>
      <c r="C481" s="175" t="s">
        <v>222</v>
      </c>
      <c r="D481" s="168" t="s">
        <v>385</v>
      </c>
      <c r="E481" s="402">
        <v>450</v>
      </c>
      <c r="F481" s="158">
        <f>E481*こちらの注文書シートをご利用ください!$H$9</f>
        <v>0</v>
      </c>
      <c r="G481" s="168"/>
      <c r="H481" s="194">
        <v>4515543</v>
      </c>
      <c r="I481" s="444">
        <v>601493</v>
      </c>
      <c r="J481" s="511"/>
    </row>
    <row r="482" spans="1:10" ht="24" x14ac:dyDescent="0.15">
      <c r="A482" s="535"/>
      <c r="B482" s="175" t="s">
        <v>174</v>
      </c>
      <c r="C482" s="175" t="s">
        <v>222</v>
      </c>
      <c r="D482" s="168" t="s">
        <v>387</v>
      </c>
      <c r="E482" s="402">
        <v>450</v>
      </c>
      <c r="F482" s="158">
        <f>E482*こちらの注文書シートをご利用ください!$H$9</f>
        <v>0</v>
      </c>
      <c r="G482" s="168"/>
      <c r="H482" s="194">
        <v>4515543</v>
      </c>
      <c r="I482" s="451">
        <v>601806</v>
      </c>
      <c r="J482" s="511"/>
    </row>
    <row r="483" spans="1:10" ht="24" x14ac:dyDescent="0.15">
      <c r="A483" s="535"/>
      <c r="B483" s="175" t="s">
        <v>175</v>
      </c>
      <c r="C483" s="175" t="s">
        <v>222</v>
      </c>
      <c r="D483" s="168" t="s">
        <v>1143</v>
      </c>
      <c r="E483" s="402">
        <v>450</v>
      </c>
      <c r="F483" s="158">
        <f>E483*こちらの注文書シートをご利用ください!$H$9</f>
        <v>0</v>
      </c>
      <c r="G483" s="168"/>
      <c r="H483" s="194">
        <v>4515543</v>
      </c>
      <c r="I483" s="451">
        <v>601813</v>
      </c>
      <c r="J483" s="511"/>
    </row>
    <row r="484" spans="1:10" ht="24.75" thickBot="1" x14ac:dyDescent="0.2">
      <c r="A484" s="536"/>
      <c r="B484" s="176" t="s">
        <v>176</v>
      </c>
      <c r="C484" s="176" t="s">
        <v>222</v>
      </c>
      <c r="D484" s="154" t="s">
        <v>388</v>
      </c>
      <c r="E484" s="407">
        <v>450</v>
      </c>
      <c r="F484" s="228">
        <f>E484*こちらの注文書シートをご利用ください!$H$9</f>
        <v>0</v>
      </c>
      <c r="G484" s="154"/>
      <c r="H484" s="195">
        <v>4515543</v>
      </c>
      <c r="I484" s="452">
        <v>601820</v>
      </c>
      <c r="J484" s="511"/>
    </row>
    <row r="485" spans="1:10" ht="24.75" thickTop="1" x14ac:dyDescent="0.15">
      <c r="A485" s="534">
        <v>47</v>
      </c>
      <c r="B485" s="184" t="s">
        <v>72</v>
      </c>
      <c r="C485" s="184" t="s">
        <v>223</v>
      </c>
      <c r="D485" s="153" t="s">
        <v>386</v>
      </c>
      <c r="E485" s="404">
        <v>800</v>
      </c>
      <c r="F485" s="150">
        <f>E485*こちらの注文書シートをご利用ください!$H$9</f>
        <v>0</v>
      </c>
      <c r="G485" s="153"/>
      <c r="H485" s="196">
        <v>4515543</v>
      </c>
      <c r="I485" s="450">
        <v>661091</v>
      </c>
      <c r="J485" s="511"/>
    </row>
    <row r="486" spans="1:10" ht="24" x14ac:dyDescent="0.15">
      <c r="A486" s="535"/>
      <c r="B486" s="172" t="s">
        <v>123</v>
      </c>
      <c r="C486" s="175" t="s">
        <v>224</v>
      </c>
      <c r="D486" s="168" t="s">
        <v>383</v>
      </c>
      <c r="E486" s="402">
        <v>800</v>
      </c>
      <c r="F486" s="158">
        <f>E486*こちらの注文書シートをご利用ください!$H$9</f>
        <v>0</v>
      </c>
      <c r="G486" s="168"/>
      <c r="H486" s="186">
        <v>4515543</v>
      </c>
      <c r="I486" s="451">
        <v>601516</v>
      </c>
      <c r="J486" s="511"/>
    </row>
    <row r="487" spans="1:10" ht="24" x14ac:dyDescent="0.15">
      <c r="A487" s="535"/>
      <c r="B487" s="172" t="s">
        <v>124</v>
      </c>
      <c r="C487" s="175" t="s">
        <v>224</v>
      </c>
      <c r="D487" s="168" t="s">
        <v>384</v>
      </c>
      <c r="E487" s="402">
        <v>800</v>
      </c>
      <c r="F487" s="158">
        <f>E487*こちらの注文書シートをご利用ください!$H$9</f>
        <v>0</v>
      </c>
      <c r="G487" s="168"/>
      <c r="H487" s="186">
        <v>4515543</v>
      </c>
      <c r="I487" s="451">
        <v>601530</v>
      </c>
      <c r="J487" s="511"/>
    </row>
    <row r="488" spans="1:10" ht="24" x14ac:dyDescent="0.15">
      <c r="A488" s="535"/>
      <c r="B488" s="172" t="s">
        <v>125</v>
      </c>
      <c r="C488" s="175" t="s">
        <v>224</v>
      </c>
      <c r="D488" s="168" t="s">
        <v>385</v>
      </c>
      <c r="E488" s="402">
        <v>800</v>
      </c>
      <c r="F488" s="158">
        <f>E488*こちらの注文書シートをご利用ください!$H$9</f>
        <v>0</v>
      </c>
      <c r="G488" s="168"/>
      <c r="H488" s="186">
        <v>4515543</v>
      </c>
      <c r="I488" s="451">
        <v>601554</v>
      </c>
      <c r="J488" s="511"/>
    </row>
    <row r="489" spans="1:10" ht="24" x14ac:dyDescent="0.15">
      <c r="A489" s="535"/>
      <c r="B489" s="175" t="s">
        <v>177</v>
      </c>
      <c r="C489" s="175" t="s">
        <v>223</v>
      </c>
      <c r="D489" s="168" t="s">
        <v>387</v>
      </c>
      <c r="E489" s="402">
        <v>800</v>
      </c>
      <c r="F489" s="158">
        <f>E489*こちらの注文書シートをご利用ください!$H$9</f>
        <v>0</v>
      </c>
      <c r="G489" s="168"/>
      <c r="H489" s="194">
        <v>4515543</v>
      </c>
      <c r="I489" s="451">
        <v>601837</v>
      </c>
      <c r="J489" s="511"/>
    </row>
    <row r="490" spans="1:10" ht="24" x14ac:dyDescent="0.15">
      <c r="A490" s="535"/>
      <c r="B490" s="175" t="s">
        <v>178</v>
      </c>
      <c r="C490" s="175" t="s">
        <v>223</v>
      </c>
      <c r="D490" s="168" t="s">
        <v>616</v>
      </c>
      <c r="E490" s="402">
        <v>800</v>
      </c>
      <c r="F490" s="158">
        <f>E490*こちらの注文書シートをご利用ください!$H$9</f>
        <v>0</v>
      </c>
      <c r="G490" s="168"/>
      <c r="H490" s="194">
        <v>4515543</v>
      </c>
      <c r="I490" s="451">
        <v>601844</v>
      </c>
      <c r="J490" s="511"/>
    </row>
    <row r="491" spans="1:10" ht="24.75" thickBot="1" x14ac:dyDescent="0.2">
      <c r="A491" s="536"/>
      <c r="B491" s="176" t="s">
        <v>179</v>
      </c>
      <c r="C491" s="176" t="s">
        <v>223</v>
      </c>
      <c r="D491" s="154" t="s">
        <v>388</v>
      </c>
      <c r="E491" s="407">
        <v>800</v>
      </c>
      <c r="F491" s="228">
        <f>E491*こちらの注文書シートをご利用ください!$H$9</f>
        <v>0</v>
      </c>
      <c r="G491" s="154"/>
      <c r="H491" s="195">
        <v>4515543</v>
      </c>
      <c r="I491" s="452">
        <v>601851</v>
      </c>
      <c r="J491" s="511"/>
    </row>
    <row r="492" spans="1:10" ht="24.75" thickTop="1" x14ac:dyDescent="0.15">
      <c r="A492" s="553">
        <v>48</v>
      </c>
      <c r="B492" s="193">
        <v>90184</v>
      </c>
      <c r="C492" s="178" t="s">
        <v>617</v>
      </c>
      <c r="D492" s="168"/>
      <c r="E492" s="402">
        <v>200</v>
      </c>
      <c r="F492" s="164">
        <v>120</v>
      </c>
      <c r="G492" s="197" t="s">
        <v>104</v>
      </c>
      <c r="H492" s="198"/>
      <c r="I492" s="453"/>
      <c r="J492" s="511" t="s">
        <v>104</v>
      </c>
    </row>
    <row r="493" spans="1:10" ht="24" x14ac:dyDescent="0.15">
      <c r="A493" s="553"/>
      <c r="B493" s="193">
        <v>90185</v>
      </c>
      <c r="C493" s="178" t="s">
        <v>618</v>
      </c>
      <c r="D493" s="168"/>
      <c r="E493" s="402">
        <v>300</v>
      </c>
      <c r="F493" s="164">
        <v>180</v>
      </c>
      <c r="G493" s="197" t="s">
        <v>104</v>
      </c>
      <c r="H493" s="198"/>
      <c r="I493" s="453"/>
      <c r="J493" s="511" t="s">
        <v>104</v>
      </c>
    </row>
    <row r="494" spans="1:10" ht="24" x14ac:dyDescent="0.15">
      <c r="A494" s="553"/>
      <c r="B494" s="193">
        <v>90186</v>
      </c>
      <c r="C494" s="178" t="s">
        <v>619</v>
      </c>
      <c r="D494" s="168"/>
      <c r="E494" s="402">
        <v>350</v>
      </c>
      <c r="F494" s="164">
        <v>210</v>
      </c>
      <c r="G494" s="197" t="s">
        <v>104</v>
      </c>
      <c r="H494" s="198"/>
      <c r="I494" s="453"/>
      <c r="J494" s="511" t="s">
        <v>104</v>
      </c>
    </row>
    <row r="495" spans="1:10" ht="24" x14ac:dyDescent="0.15">
      <c r="A495" s="553"/>
      <c r="B495" s="193">
        <v>90187</v>
      </c>
      <c r="C495" s="178" t="s">
        <v>620</v>
      </c>
      <c r="D495" s="168"/>
      <c r="E495" s="402">
        <v>400</v>
      </c>
      <c r="F495" s="164">
        <v>240</v>
      </c>
      <c r="G495" s="197" t="s">
        <v>104</v>
      </c>
      <c r="H495" s="198"/>
      <c r="I495" s="453"/>
      <c r="J495" s="511" t="s">
        <v>104</v>
      </c>
    </row>
    <row r="496" spans="1:10" ht="24" x14ac:dyDescent="0.15">
      <c r="A496" s="553"/>
      <c r="B496" s="172">
        <v>90176</v>
      </c>
      <c r="C496" s="178" t="s">
        <v>621</v>
      </c>
      <c r="D496" s="168" t="s">
        <v>88</v>
      </c>
      <c r="E496" s="402">
        <v>500</v>
      </c>
      <c r="F496" s="164">
        <v>300</v>
      </c>
      <c r="G496" s="197" t="s">
        <v>104</v>
      </c>
      <c r="H496" s="198"/>
      <c r="I496" s="453"/>
      <c r="J496" s="511" t="s">
        <v>104</v>
      </c>
    </row>
    <row r="497" spans="1:10" ht="24" x14ac:dyDescent="0.15">
      <c r="A497" s="553"/>
      <c r="B497" s="172">
        <v>90177</v>
      </c>
      <c r="C497" s="178" t="s">
        <v>622</v>
      </c>
      <c r="D497" s="168" t="s">
        <v>88</v>
      </c>
      <c r="E497" s="402">
        <v>600</v>
      </c>
      <c r="F497" s="164">
        <v>360</v>
      </c>
      <c r="G497" s="197" t="s">
        <v>104</v>
      </c>
      <c r="H497" s="198"/>
      <c r="I497" s="453"/>
      <c r="J497" s="511" t="s">
        <v>104</v>
      </c>
    </row>
    <row r="498" spans="1:10" ht="24" x14ac:dyDescent="0.15">
      <c r="A498" s="553"/>
      <c r="B498" s="172">
        <v>90116</v>
      </c>
      <c r="C498" s="178" t="s">
        <v>623</v>
      </c>
      <c r="D498" s="168" t="s">
        <v>88</v>
      </c>
      <c r="E498" s="402">
        <v>1200</v>
      </c>
      <c r="F498" s="164">
        <v>720</v>
      </c>
      <c r="G498" s="197" t="s">
        <v>106</v>
      </c>
      <c r="H498" s="198"/>
      <c r="I498" s="453"/>
      <c r="J498" s="511" t="s">
        <v>104</v>
      </c>
    </row>
    <row r="499" spans="1:10" ht="24" x14ac:dyDescent="0.15">
      <c r="A499" s="553"/>
      <c r="B499" s="363">
        <v>90117</v>
      </c>
      <c r="C499" s="364" t="s">
        <v>624</v>
      </c>
      <c r="D499" s="315" t="s">
        <v>88</v>
      </c>
      <c r="E499" s="403">
        <v>1700</v>
      </c>
      <c r="F499" s="365">
        <v>1020</v>
      </c>
      <c r="G499" s="366" t="s">
        <v>104</v>
      </c>
      <c r="H499" s="367"/>
      <c r="I499" s="454"/>
      <c r="J499" s="511" t="s">
        <v>104</v>
      </c>
    </row>
    <row r="500" spans="1:10" ht="24" x14ac:dyDescent="0.15">
      <c r="A500" s="553"/>
      <c r="B500" s="328">
        <v>90168</v>
      </c>
      <c r="C500" s="371" t="s">
        <v>625</v>
      </c>
      <c r="D500" s="292" t="s">
        <v>88</v>
      </c>
      <c r="E500" s="381">
        <v>500</v>
      </c>
      <c r="F500" s="322">
        <f>E500*こちらの注文書シートをご利用ください!$H$9</f>
        <v>0</v>
      </c>
      <c r="G500" s="366"/>
      <c r="H500" s="372"/>
      <c r="I500" s="455"/>
      <c r="J500" s="511"/>
    </row>
    <row r="501" spans="1:10" ht="24.75" thickBot="1" x14ac:dyDescent="0.45">
      <c r="A501" s="554"/>
      <c r="B501" s="373">
        <v>90180</v>
      </c>
      <c r="C501" s="368" t="s">
        <v>626</v>
      </c>
      <c r="D501" s="369" t="s">
        <v>88</v>
      </c>
      <c r="E501" s="411">
        <v>500</v>
      </c>
      <c r="F501" s="246">
        <f>E501*こちらの注文書シートをご利用ください!$H$9</f>
        <v>0</v>
      </c>
      <c r="G501" s="507"/>
      <c r="H501" s="370"/>
      <c r="I501" s="456"/>
      <c r="J501" s="511"/>
    </row>
    <row r="502" spans="1:10" ht="24.75" thickTop="1" x14ac:dyDescent="0.4">
      <c r="B502" s="247"/>
      <c r="C502" s="248"/>
      <c r="F502" s="249"/>
      <c r="G502" s="250"/>
      <c r="H502" s="251"/>
      <c r="I502" s="251"/>
      <c r="J502" s="511"/>
    </row>
    <row r="503" spans="1:10" ht="24" x14ac:dyDescent="0.15">
      <c r="A503" s="270" t="s">
        <v>666</v>
      </c>
      <c r="B503" s="469" t="s">
        <v>12</v>
      </c>
      <c r="C503" s="271" t="s">
        <v>0</v>
      </c>
      <c r="D503" s="271" t="s">
        <v>1</v>
      </c>
      <c r="E503" s="413" t="s">
        <v>99</v>
      </c>
      <c r="F503" s="282"/>
      <c r="G503" s="283"/>
      <c r="H503" s="546" t="s">
        <v>553</v>
      </c>
      <c r="I503" s="547"/>
      <c r="J503" s="512"/>
    </row>
    <row r="504" spans="1:10" ht="27.75" customHeight="1" thickBot="1" x14ac:dyDescent="0.45">
      <c r="A504" s="548" t="s">
        <v>1156</v>
      </c>
      <c r="B504" s="262" t="s">
        <v>667</v>
      </c>
      <c r="C504" s="263" t="s">
        <v>668</v>
      </c>
      <c r="D504" s="264" t="s">
        <v>669</v>
      </c>
      <c r="E504" s="414">
        <v>3000</v>
      </c>
      <c r="F504" s="274">
        <f>E504*こちらの注文書シートをご利用ください!$H$9</f>
        <v>0</v>
      </c>
      <c r="G504" s="265"/>
      <c r="H504" s="275"/>
      <c r="I504" s="457"/>
      <c r="J504" s="511"/>
    </row>
    <row r="505" spans="1:10" ht="25.5" thickTop="1" thickBot="1" x14ac:dyDescent="0.45">
      <c r="A505" s="548"/>
      <c r="B505" s="276" t="s">
        <v>670</v>
      </c>
      <c r="C505" s="277" t="s">
        <v>671</v>
      </c>
      <c r="D505" s="278" t="s">
        <v>672</v>
      </c>
      <c r="E505" s="415">
        <v>1000</v>
      </c>
      <c r="F505" s="279">
        <f>E505*こちらの注文書シートをご利用ください!$H$9</f>
        <v>0</v>
      </c>
      <c r="G505" s="280"/>
      <c r="H505" s="281"/>
      <c r="I505" s="458"/>
      <c r="J505" s="511"/>
    </row>
    <row r="506" spans="1:10" ht="24.75" thickTop="1" x14ac:dyDescent="0.4">
      <c r="A506" s="548"/>
      <c r="B506" s="258" t="s">
        <v>673</v>
      </c>
      <c r="C506" s="259" t="s">
        <v>675</v>
      </c>
      <c r="D506" s="260" t="s">
        <v>676</v>
      </c>
      <c r="E506" s="416">
        <v>700</v>
      </c>
      <c r="F506" s="272">
        <f>E506*こちらの注文書シートをご利用ください!$H$9</f>
        <v>0</v>
      </c>
      <c r="G506" s="261"/>
      <c r="H506" s="273"/>
      <c r="I506" s="459"/>
      <c r="J506" s="511"/>
    </row>
    <row r="507" spans="1:10" ht="24.75" thickBot="1" x14ac:dyDescent="0.45">
      <c r="A507" s="548"/>
      <c r="B507" s="262" t="s">
        <v>674</v>
      </c>
      <c r="C507" s="263" t="s">
        <v>675</v>
      </c>
      <c r="D507" s="264" t="s">
        <v>677</v>
      </c>
      <c r="E507" s="414">
        <v>700</v>
      </c>
      <c r="F507" s="274">
        <f>E507*こちらの注文書シートをご利用ください!$H$9</f>
        <v>0</v>
      </c>
      <c r="G507" s="265"/>
      <c r="H507" s="275"/>
      <c r="I507" s="457"/>
      <c r="J507" s="511"/>
    </row>
    <row r="508" spans="1:10" ht="24.75" thickTop="1" x14ac:dyDescent="0.4">
      <c r="A508" s="548"/>
      <c r="B508" s="477" t="s">
        <v>1155</v>
      </c>
      <c r="C508" s="478" t="s">
        <v>678</v>
      </c>
      <c r="D508" s="479" t="s">
        <v>680</v>
      </c>
      <c r="E508" s="480">
        <v>450</v>
      </c>
      <c r="F508" s="481">
        <f>E508*こちらの注文書シートをご利用ください!$H$9</f>
        <v>0</v>
      </c>
      <c r="G508" s="261"/>
      <c r="H508" s="482"/>
      <c r="I508" s="483"/>
      <c r="J508" s="511"/>
    </row>
    <row r="509" spans="1:10" ht="24.75" thickBot="1" x14ac:dyDescent="0.45">
      <c r="A509" s="549"/>
      <c r="B509" s="262" t="s">
        <v>681</v>
      </c>
      <c r="C509" s="263" t="s">
        <v>679</v>
      </c>
      <c r="D509" s="264" t="s">
        <v>680</v>
      </c>
      <c r="E509" s="414">
        <v>800</v>
      </c>
      <c r="F509" s="274">
        <f>E509*こちらの注文書シートをご利用ください!$H$9</f>
        <v>0</v>
      </c>
      <c r="G509" s="265"/>
      <c r="H509" s="275"/>
      <c r="I509" s="457"/>
      <c r="J509" s="511"/>
    </row>
    <row r="510" spans="1:10" ht="24.75" thickTop="1" x14ac:dyDescent="0.4">
      <c r="B510" s="247"/>
      <c r="C510" s="248"/>
      <c r="F510" s="249"/>
      <c r="G510" s="250"/>
      <c r="H510" s="251"/>
      <c r="I510" s="251"/>
      <c r="J510" s="511"/>
    </row>
    <row r="511" spans="1:10" ht="24" x14ac:dyDescent="0.15">
      <c r="A511" s="255" t="s">
        <v>666</v>
      </c>
      <c r="B511" s="470" t="s">
        <v>12</v>
      </c>
      <c r="C511" s="253" t="s">
        <v>0</v>
      </c>
      <c r="D511" s="253" t="s">
        <v>1</v>
      </c>
      <c r="E511" s="417" t="s">
        <v>99</v>
      </c>
      <c r="F511" s="256"/>
      <c r="G511" s="257"/>
      <c r="H511" s="555" t="s">
        <v>553</v>
      </c>
      <c r="I511" s="556"/>
      <c r="J511" s="512"/>
    </row>
    <row r="512" spans="1:10" ht="24" customHeight="1" x14ac:dyDescent="0.15">
      <c r="A512" s="543" t="s">
        <v>1157</v>
      </c>
      <c r="B512" s="178" t="s">
        <v>1158</v>
      </c>
      <c r="C512" s="178" t="s">
        <v>1160</v>
      </c>
      <c r="D512" s="178" t="s">
        <v>1161</v>
      </c>
      <c r="E512" s="402">
        <v>5000</v>
      </c>
      <c r="F512" s="269">
        <f>E512*こちらの注文書シートをご利用ください!$H$9</f>
        <v>0</v>
      </c>
      <c r="G512" s="366"/>
      <c r="H512" s="484">
        <v>4515543</v>
      </c>
      <c r="I512" s="485">
        <v>204953</v>
      </c>
      <c r="J512" s="512"/>
    </row>
    <row r="513" spans="1:10" ht="24" x14ac:dyDescent="0.15">
      <c r="A513" s="544"/>
      <c r="B513" s="166" t="s">
        <v>1159</v>
      </c>
      <c r="C513" s="178" t="s">
        <v>1160</v>
      </c>
      <c r="D513" s="178" t="s">
        <v>1162</v>
      </c>
      <c r="E513" s="402">
        <v>5000</v>
      </c>
      <c r="F513" s="158">
        <f>E513*こちらの注文書シートをご利用ください!$H$9</f>
        <v>0</v>
      </c>
      <c r="G513" s="366"/>
      <c r="H513" s="484">
        <v>4515543</v>
      </c>
      <c r="I513" s="485">
        <v>204960</v>
      </c>
      <c r="J513" s="512"/>
    </row>
    <row r="514" spans="1:10" ht="24" x14ac:dyDescent="0.15">
      <c r="A514" s="544"/>
      <c r="B514" s="166" t="s">
        <v>1163</v>
      </c>
      <c r="C514" s="178" t="s">
        <v>1166</v>
      </c>
      <c r="D514" s="178" t="s">
        <v>1167</v>
      </c>
      <c r="E514" s="402">
        <v>5000</v>
      </c>
      <c r="F514" s="158">
        <f>E514*こちらの注文書シートをご利用ください!$H$9</f>
        <v>0</v>
      </c>
      <c r="G514" s="366"/>
      <c r="H514" s="484">
        <v>4515543</v>
      </c>
      <c r="I514" s="485">
        <v>205028</v>
      </c>
      <c r="J514" s="512"/>
    </row>
    <row r="515" spans="1:10" ht="24" x14ac:dyDescent="0.15">
      <c r="A515" s="544"/>
      <c r="B515" s="166" t="s">
        <v>1164</v>
      </c>
      <c r="C515" s="178" t="s">
        <v>183</v>
      </c>
      <c r="D515" s="178" t="s">
        <v>1168</v>
      </c>
      <c r="E515" s="402">
        <v>1000</v>
      </c>
      <c r="F515" s="158">
        <f>E515*こちらの注文書シートをご利用ください!$H$9</f>
        <v>0</v>
      </c>
      <c r="G515" s="366"/>
      <c r="H515" s="484">
        <v>4515543</v>
      </c>
      <c r="I515" s="485">
        <v>247684</v>
      </c>
      <c r="J515" s="512"/>
    </row>
    <row r="516" spans="1:10" ht="24" x14ac:dyDescent="0.15">
      <c r="A516" s="544"/>
      <c r="B516" s="503" t="s">
        <v>1165</v>
      </c>
      <c r="C516" s="503" t="s">
        <v>183</v>
      </c>
      <c r="D516" s="503" t="s">
        <v>1169</v>
      </c>
      <c r="E516" s="504">
        <v>1000</v>
      </c>
      <c r="F516" s="505">
        <f>E516*こちらの注文書シートをご利用ください!$H$9</f>
        <v>0</v>
      </c>
      <c r="G516" s="366"/>
      <c r="H516" s="506">
        <v>4515543</v>
      </c>
      <c r="I516" s="509">
        <v>247707</v>
      </c>
      <c r="J516" s="512"/>
    </row>
    <row r="517" spans="1:10" ht="19.5" customHeight="1" x14ac:dyDescent="0.4">
      <c r="A517" s="544"/>
      <c r="B517" s="258" t="s">
        <v>1170</v>
      </c>
      <c r="C517" s="259" t="s">
        <v>551</v>
      </c>
      <c r="D517" s="260" t="s">
        <v>1175</v>
      </c>
      <c r="E517" s="416">
        <v>3500</v>
      </c>
      <c r="F517" s="269">
        <f>E517*こちらの注文書シートをご利用ください!$H$9</f>
        <v>0</v>
      </c>
      <c r="G517" s="366"/>
      <c r="H517" s="486">
        <v>4515543</v>
      </c>
      <c r="I517" s="487">
        <v>206018</v>
      </c>
      <c r="J517" s="513"/>
    </row>
    <row r="518" spans="1:10" ht="19.5" customHeight="1" x14ac:dyDescent="0.4">
      <c r="A518" s="544"/>
      <c r="B518" s="488" t="s">
        <v>1171</v>
      </c>
      <c r="C518" s="489" t="s">
        <v>551</v>
      </c>
      <c r="D518" s="490" t="s">
        <v>1176</v>
      </c>
      <c r="E518" s="491">
        <v>3500</v>
      </c>
      <c r="F518" s="158">
        <f>E518*こちらの注文書シートをご利用ください!$H$9</f>
        <v>0</v>
      </c>
      <c r="G518" s="366"/>
      <c r="H518" s="492">
        <v>4515543</v>
      </c>
      <c r="I518" s="493">
        <v>205998</v>
      </c>
      <c r="J518" s="513"/>
    </row>
    <row r="519" spans="1:10" ht="24" x14ac:dyDescent="0.4">
      <c r="A519" s="544"/>
      <c r="B519" s="488" t="s">
        <v>1172</v>
      </c>
      <c r="C519" s="489" t="s">
        <v>725</v>
      </c>
      <c r="D519" s="490" t="s">
        <v>1177</v>
      </c>
      <c r="E519" s="491">
        <v>1000</v>
      </c>
      <c r="F519" s="158">
        <f>E519*こちらの注文書シートをご利用ください!$H$9</f>
        <v>0</v>
      </c>
      <c r="G519" s="366"/>
      <c r="H519" s="492">
        <v>4515543</v>
      </c>
      <c r="I519" s="494">
        <v>205912</v>
      </c>
      <c r="J519" s="511"/>
    </row>
    <row r="520" spans="1:10" ht="24" x14ac:dyDescent="0.4">
      <c r="A520" s="544"/>
      <c r="B520" s="258" t="s">
        <v>1173</v>
      </c>
      <c r="C520" s="259" t="s">
        <v>775</v>
      </c>
      <c r="D520" s="260" t="s">
        <v>1178</v>
      </c>
      <c r="E520" s="416">
        <v>3000</v>
      </c>
      <c r="F520" s="269">
        <f>E520*こちらの注文書シートをご利用ください!$H$9</f>
        <v>0</v>
      </c>
      <c r="G520" s="366"/>
      <c r="H520" s="497">
        <v>4515543</v>
      </c>
      <c r="I520" s="498">
        <v>240135</v>
      </c>
      <c r="J520" s="511"/>
    </row>
    <row r="521" spans="1:10" ht="24" x14ac:dyDescent="0.4">
      <c r="A521" s="544"/>
      <c r="B521" s="488" t="s">
        <v>1174</v>
      </c>
      <c r="C521" s="489" t="s">
        <v>775</v>
      </c>
      <c r="D521" s="499" t="s">
        <v>1179</v>
      </c>
      <c r="E521" s="491">
        <v>3000</v>
      </c>
      <c r="F521" s="158">
        <f>E521*こちらの注文書シートをご利用ください!$H$9</f>
        <v>0</v>
      </c>
      <c r="G521" s="366"/>
      <c r="H521" s="500">
        <v>4515543</v>
      </c>
      <c r="I521" s="501">
        <v>240180</v>
      </c>
      <c r="J521" s="511"/>
    </row>
    <row r="522" spans="1:10" ht="24" x14ac:dyDescent="0.4">
      <c r="A522" s="544"/>
      <c r="B522" s="488" t="s">
        <v>1184</v>
      </c>
      <c r="C522" s="489" t="s">
        <v>1180</v>
      </c>
      <c r="D522" s="499" t="s">
        <v>1181</v>
      </c>
      <c r="E522" s="491">
        <v>1500</v>
      </c>
      <c r="F522" s="158">
        <f>E522*こちらの注文書シートをご利用ください!$H$9</f>
        <v>0</v>
      </c>
      <c r="G522" s="366"/>
      <c r="H522" s="484">
        <v>4515543</v>
      </c>
      <c r="I522" s="501">
        <v>205189</v>
      </c>
      <c r="J522" s="511"/>
    </row>
    <row r="523" spans="1:10" ht="24" x14ac:dyDescent="0.4">
      <c r="A523" s="544"/>
      <c r="B523" s="488" t="s">
        <v>1185</v>
      </c>
      <c r="C523" s="489" t="s">
        <v>1180</v>
      </c>
      <c r="D523" s="499" t="s">
        <v>1182</v>
      </c>
      <c r="E523" s="491">
        <v>1500</v>
      </c>
      <c r="F523" s="158">
        <f>E523*こちらの注文書シートをご利用ください!$H$9</f>
        <v>0</v>
      </c>
      <c r="G523" s="366"/>
      <c r="H523" s="484">
        <v>4515543</v>
      </c>
      <c r="I523" s="501">
        <v>205219</v>
      </c>
      <c r="J523" s="511"/>
    </row>
    <row r="524" spans="1:10" ht="24" x14ac:dyDescent="0.4">
      <c r="A524" s="544"/>
      <c r="B524" s="488" t="s">
        <v>1186</v>
      </c>
      <c r="C524" s="489" t="s">
        <v>806</v>
      </c>
      <c r="D524" s="499" t="s">
        <v>1183</v>
      </c>
      <c r="E524" s="491">
        <v>1200</v>
      </c>
      <c r="F524" s="158">
        <f>E524*こちらの注文書シートをご利用ください!$H$9</f>
        <v>0</v>
      </c>
      <c r="G524" s="366"/>
      <c r="H524" s="484">
        <v>4515543</v>
      </c>
      <c r="I524" s="501">
        <v>247219</v>
      </c>
      <c r="J524" s="511"/>
    </row>
    <row r="525" spans="1:10" ht="24" x14ac:dyDescent="0.4">
      <c r="A525" s="544"/>
      <c r="B525" s="488" t="s">
        <v>1187</v>
      </c>
      <c r="C525" s="489" t="s">
        <v>806</v>
      </c>
      <c r="D525" s="499" t="s">
        <v>1188</v>
      </c>
      <c r="E525" s="491">
        <v>1200</v>
      </c>
      <c r="F525" s="158">
        <f>E525*こちらの注文書シートをご利用ください!$H$9</f>
        <v>0</v>
      </c>
      <c r="G525" s="366"/>
      <c r="H525" s="500">
        <v>4515543</v>
      </c>
      <c r="I525" s="501">
        <v>247141</v>
      </c>
      <c r="J525" s="511"/>
    </row>
    <row r="526" spans="1:10" ht="24.75" thickBot="1" x14ac:dyDescent="0.45">
      <c r="A526" s="545"/>
      <c r="B526" s="262"/>
      <c r="C526" s="263"/>
      <c r="D526" s="502"/>
      <c r="E526" s="414"/>
      <c r="F526" s="246"/>
      <c r="G526" s="265"/>
      <c r="H526" s="495"/>
      <c r="I526" s="496"/>
      <c r="J526" s="511"/>
    </row>
    <row r="527" spans="1:10" ht="24.75" thickTop="1" x14ac:dyDescent="0.4">
      <c r="A527" s="266"/>
      <c r="B527" s="247"/>
      <c r="C527" s="248"/>
      <c r="D527" s="267"/>
      <c r="F527" s="249"/>
      <c r="G527" s="250"/>
      <c r="H527" s="268"/>
      <c r="I527" s="268"/>
      <c r="J527" s="511"/>
    </row>
    <row r="528" spans="1:10" ht="27.75" customHeight="1" x14ac:dyDescent="0.15">
      <c r="A528" s="159" t="s">
        <v>225</v>
      </c>
      <c r="B528" s="471" t="s">
        <v>12</v>
      </c>
      <c r="C528" s="252" t="s">
        <v>0</v>
      </c>
      <c r="D528" s="252" t="s">
        <v>1</v>
      </c>
      <c r="E528" s="418" t="s">
        <v>99</v>
      </c>
      <c r="F528" s="254"/>
      <c r="G528" s="254"/>
      <c r="H528" s="254"/>
      <c r="I528" s="254"/>
      <c r="J528" s="511"/>
    </row>
    <row r="529" spans="1:10" ht="24" x14ac:dyDescent="0.4">
      <c r="A529" s="540" t="s">
        <v>627</v>
      </c>
      <c r="B529" s="199" t="s">
        <v>226</v>
      </c>
      <c r="C529" s="200" t="s">
        <v>628</v>
      </c>
      <c r="D529" s="201" t="s">
        <v>629</v>
      </c>
      <c r="E529" s="346">
        <v>1800</v>
      </c>
      <c r="F529" s="158">
        <f>E529*こちらの注文書シートをご利用ください!$H$9</f>
        <v>0</v>
      </c>
      <c r="G529" s="160"/>
      <c r="H529" s="202"/>
      <c r="I529" s="460"/>
      <c r="J529" s="514"/>
    </row>
    <row r="530" spans="1:10" ht="19.5" customHeight="1" x14ac:dyDescent="0.4">
      <c r="A530" s="541"/>
      <c r="B530" s="199" t="s">
        <v>227</v>
      </c>
      <c r="C530" s="200" t="s">
        <v>630</v>
      </c>
      <c r="D530" s="201" t="s">
        <v>631</v>
      </c>
      <c r="E530" s="346">
        <v>1800</v>
      </c>
      <c r="F530" s="158">
        <f>E530*こちらの注文書シートをご利用ください!$H$9</f>
        <v>0</v>
      </c>
      <c r="G530" s="160"/>
      <c r="H530" s="202"/>
      <c r="I530" s="460"/>
      <c r="J530" s="514"/>
    </row>
    <row r="531" spans="1:10" ht="19.5" customHeight="1" x14ac:dyDescent="0.4">
      <c r="A531" s="541"/>
      <c r="B531" s="199" t="s">
        <v>228</v>
      </c>
      <c r="C531" s="200" t="s">
        <v>630</v>
      </c>
      <c r="D531" s="201" t="s">
        <v>632</v>
      </c>
      <c r="E531" s="346">
        <v>1800</v>
      </c>
      <c r="F531" s="158">
        <f>E531*こちらの注文書シートをご利用ください!$H$9</f>
        <v>0</v>
      </c>
      <c r="G531" s="160"/>
      <c r="H531" s="202"/>
      <c r="I531" s="460"/>
      <c r="J531" s="514"/>
    </row>
    <row r="532" spans="1:10" ht="19.5" customHeight="1" x14ac:dyDescent="0.4">
      <c r="A532" s="541"/>
      <c r="B532" s="199" t="s">
        <v>229</v>
      </c>
      <c r="C532" s="200" t="s">
        <v>630</v>
      </c>
      <c r="D532" s="201" t="s">
        <v>633</v>
      </c>
      <c r="E532" s="346">
        <v>1800</v>
      </c>
      <c r="F532" s="158">
        <f>E532*こちらの注文書シートをご利用ください!$H$9</f>
        <v>0</v>
      </c>
      <c r="G532" s="160"/>
      <c r="H532" s="202"/>
      <c r="I532" s="460"/>
      <c r="J532" s="514"/>
    </row>
    <row r="533" spans="1:10" ht="19.5" customHeight="1" x14ac:dyDescent="0.4">
      <c r="A533" s="541"/>
      <c r="B533" s="199" t="s">
        <v>230</v>
      </c>
      <c r="C533" s="200" t="s">
        <v>630</v>
      </c>
      <c r="D533" s="201" t="s">
        <v>634</v>
      </c>
      <c r="E533" s="346">
        <v>1800</v>
      </c>
      <c r="F533" s="158">
        <f>E533*こちらの注文書シートをご利用ください!$H$9</f>
        <v>0</v>
      </c>
      <c r="G533" s="160"/>
      <c r="H533" s="202"/>
      <c r="I533" s="460"/>
      <c r="J533" s="514"/>
    </row>
    <row r="534" spans="1:10" ht="19.5" customHeight="1" x14ac:dyDescent="0.4">
      <c r="A534" s="541"/>
      <c r="B534" s="199" t="s">
        <v>231</v>
      </c>
      <c r="C534" s="200" t="s">
        <v>630</v>
      </c>
      <c r="D534" s="201" t="s">
        <v>635</v>
      </c>
      <c r="E534" s="346">
        <v>1800</v>
      </c>
      <c r="F534" s="158">
        <f>E534*こちらの注文書シートをご利用ください!$H$9</f>
        <v>0</v>
      </c>
      <c r="G534" s="160"/>
      <c r="H534" s="202"/>
      <c r="I534" s="460"/>
      <c r="J534" s="514"/>
    </row>
    <row r="535" spans="1:10" ht="19.5" customHeight="1" x14ac:dyDescent="0.4">
      <c r="A535" s="541"/>
      <c r="B535" s="199" t="s">
        <v>530</v>
      </c>
      <c r="C535" s="200" t="s">
        <v>630</v>
      </c>
      <c r="D535" s="201" t="s">
        <v>636</v>
      </c>
      <c r="E535" s="346">
        <v>1800</v>
      </c>
      <c r="F535" s="158">
        <f>E535*こちらの注文書シートをご利用ください!$H$9</f>
        <v>0</v>
      </c>
      <c r="G535" s="160"/>
      <c r="H535" s="202"/>
      <c r="I535" s="460"/>
      <c r="J535" s="514"/>
    </row>
    <row r="536" spans="1:10" ht="19.5" customHeight="1" x14ac:dyDescent="0.4">
      <c r="A536" s="541"/>
      <c r="B536" s="199" t="s">
        <v>531</v>
      </c>
      <c r="C536" s="200" t="s">
        <v>630</v>
      </c>
      <c r="D536" s="201" t="s">
        <v>637</v>
      </c>
      <c r="E536" s="346">
        <v>1800</v>
      </c>
      <c r="F536" s="158">
        <f>E536*こちらの注文書シートをご利用ください!$H$9</f>
        <v>0</v>
      </c>
      <c r="G536" s="160"/>
      <c r="H536" s="202"/>
      <c r="I536" s="460"/>
      <c r="J536" s="514"/>
    </row>
    <row r="537" spans="1:10" ht="24.75" thickBot="1" x14ac:dyDescent="0.45">
      <c r="A537" s="541"/>
      <c r="B537" s="203" t="s">
        <v>232</v>
      </c>
      <c r="C537" s="204" t="s">
        <v>630</v>
      </c>
      <c r="D537" s="203" t="s">
        <v>638</v>
      </c>
      <c r="E537" s="347">
        <v>1800</v>
      </c>
      <c r="F537" s="228">
        <f>E537*こちらの注文書シートをご利用ください!$H$9</f>
        <v>0</v>
      </c>
      <c r="G537" s="508"/>
      <c r="H537" s="205"/>
      <c r="I537" s="461"/>
      <c r="J537" s="514"/>
    </row>
    <row r="538" spans="1:10" ht="24.75" thickTop="1" x14ac:dyDescent="0.4">
      <c r="A538" s="541"/>
      <c r="B538" s="206" t="s">
        <v>233</v>
      </c>
      <c r="C538" s="207" t="s">
        <v>452</v>
      </c>
      <c r="D538" s="148" t="s">
        <v>389</v>
      </c>
      <c r="E538" s="348">
        <v>12000</v>
      </c>
      <c r="F538" s="150">
        <f>E538*こちらの注文書シートをご利用ください!$H$9</f>
        <v>0</v>
      </c>
      <c r="G538" s="160"/>
      <c r="H538" s="208"/>
      <c r="I538" s="462"/>
      <c r="J538" s="514"/>
    </row>
    <row r="539" spans="1:10" ht="19.5" customHeight="1" x14ac:dyDescent="0.4">
      <c r="A539" s="541"/>
      <c r="B539" s="190" t="s">
        <v>234</v>
      </c>
      <c r="C539" s="209" t="s">
        <v>452</v>
      </c>
      <c r="D539" s="178" t="s">
        <v>390</v>
      </c>
      <c r="E539" s="349">
        <v>12000</v>
      </c>
      <c r="F539" s="158">
        <f>E539*こちらの注文書シートをご利用ください!$H$9</f>
        <v>0</v>
      </c>
      <c r="G539" s="160"/>
      <c r="H539" s="210"/>
      <c r="I539" s="463"/>
      <c r="J539" s="514"/>
    </row>
    <row r="540" spans="1:10" ht="19.5" customHeight="1" x14ac:dyDescent="0.4">
      <c r="A540" s="541"/>
      <c r="B540" s="190" t="s">
        <v>235</v>
      </c>
      <c r="C540" s="209" t="s">
        <v>452</v>
      </c>
      <c r="D540" s="178" t="s">
        <v>391</v>
      </c>
      <c r="E540" s="349">
        <v>12000</v>
      </c>
      <c r="F540" s="158">
        <f>E540*こちらの注文書シートをご利用ください!$H$9</f>
        <v>0</v>
      </c>
      <c r="G540" s="160"/>
      <c r="H540" s="210"/>
      <c r="I540" s="463"/>
      <c r="J540" s="514"/>
    </row>
    <row r="541" spans="1:10" ht="24.75" thickBot="1" x14ac:dyDescent="0.45">
      <c r="A541" s="541"/>
      <c r="B541" s="211" t="s">
        <v>236</v>
      </c>
      <c r="C541" s="212" t="s">
        <v>452</v>
      </c>
      <c r="D541" s="181" t="s">
        <v>392</v>
      </c>
      <c r="E541" s="350">
        <v>12000</v>
      </c>
      <c r="F541" s="228">
        <f>E541*こちらの注文書シートをご利用ください!$H$9</f>
        <v>0</v>
      </c>
      <c r="G541" s="508"/>
      <c r="H541" s="213"/>
      <c r="I541" s="464"/>
      <c r="J541" s="514"/>
    </row>
    <row r="542" spans="1:10" ht="19.5" customHeight="1" thickTop="1" x14ac:dyDescent="0.4">
      <c r="A542" s="541"/>
      <c r="B542" s="214" t="s">
        <v>237</v>
      </c>
      <c r="C542" s="215" t="s">
        <v>639</v>
      </c>
      <c r="D542" s="216" t="s">
        <v>640</v>
      </c>
      <c r="E542" s="351">
        <v>1300</v>
      </c>
      <c r="F542" s="150">
        <f>E542*こちらの注文書シートをご利用ください!$H$9</f>
        <v>0</v>
      </c>
      <c r="G542" s="160"/>
      <c r="H542" s="217"/>
      <c r="I542" s="465"/>
      <c r="J542" s="514"/>
    </row>
    <row r="543" spans="1:10" ht="19.5" customHeight="1" x14ac:dyDescent="0.4">
      <c r="A543" s="541"/>
      <c r="B543" s="190" t="s">
        <v>238</v>
      </c>
      <c r="C543" s="209" t="s">
        <v>493</v>
      </c>
      <c r="D543" s="178" t="s">
        <v>393</v>
      </c>
      <c r="E543" s="349">
        <v>1300</v>
      </c>
      <c r="F543" s="158">
        <f>E543*こちらの注文書シートをご利用ください!$H$9</f>
        <v>0</v>
      </c>
      <c r="G543" s="161"/>
      <c r="H543" s="210"/>
      <c r="I543" s="463"/>
      <c r="J543" s="514"/>
    </row>
    <row r="544" spans="1:10" ht="19.5" customHeight="1" x14ac:dyDescent="0.4">
      <c r="A544" s="541"/>
      <c r="B544" s="190" t="s">
        <v>494</v>
      </c>
      <c r="C544" s="209" t="s">
        <v>492</v>
      </c>
      <c r="D544" s="178" t="s">
        <v>495</v>
      </c>
      <c r="E544" s="349">
        <v>1300</v>
      </c>
      <c r="F544" s="158">
        <f>E544*こちらの注文書シートをご利用ください!$H$9</f>
        <v>0</v>
      </c>
      <c r="G544" s="161"/>
      <c r="H544" s="210"/>
      <c r="I544" s="463"/>
      <c r="J544" s="514"/>
    </row>
    <row r="545" spans="1:10" ht="19.5" customHeight="1" x14ac:dyDescent="0.4">
      <c r="A545" s="541"/>
      <c r="B545" s="199" t="s">
        <v>239</v>
      </c>
      <c r="C545" s="200" t="s">
        <v>492</v>
      </c>
      <c r="D545" s="201" t="s">
        <v>641</v>
      </c>
      <c r="E545" s="346">
        <v>1300</v>
      </c>
      <c r="F545" s="158">
        <f>E545*こちらの注文書シートをご利用ください!$H$9</f>
        <v>0</v>
      </c>
      <c r="G545" s="161"/>
      <c r="H545" s="202"/>
      <c r="I545" s="460"/>
      <c r="J545" s="514"/>
    </row>
    <row r="546" spans="1:10" ht="19.5" customHeight="1" x14ac:dyDescent="0.4">
      <c r="A546" s="541"/>
      <c r="B546" s="190" t="s">
        <v>240</v>
      </c>
      <c r="C546" s="209" t="s">
        <v>492</v>
      </c>
      <c r="D546" s="178" t="s">
        <v>394</v>
      </c>
      <c r="E546" s="349">
        <v>1300</v>
      </c>
      <c r="F546" s="158">
        <f>E546*こちらの注文書シートをご利用ください!$H$9</f>
        <v>0</v>
      </c>
      <c r="G546" s="161"/>
      <c r="H546" s="210"/>
      <c r="I546" s="463"/>
      <c r="J546" s="514"/>
    </row>
    <row r="547" spans="1:10" ht="19.5" customHeight="1" x14ac:dyDescent="0.4">
      <c r="A547" s="541"/>
      <c r="B547" s="190" t="s">
        <v>496</v>
      </c>
      <c r="C547" s="209" t="s">
        <v>492</v>
      </c>
      <c r="D547" s="168" t="s">
        <v>532</v>
      </c>
      <c r="E547" s="349">
        <v>1300</v>
      </c>
      <c r="F547" s="158">
        <f>E547*こちらの注文書シートをご利用ください!$H$9</f>
        <v>0</v>
      </c>
      <c r="G547" s="161"/>
      <c r="H547" s="210"/>
      <c r="I547" s="463"/>
      <c r="J547" s="514"/>
    </row>
    <row r="548" spans="1:10" ht="19.5" customHeight="1" x14ac:dyDescent="0.4">
      <c r="A548" s="541"/>
      <c r="B548" s="199" t="s">
        <v>241</v>
      </c>
      <c r="C548" s="200" t="s">
        <v>492</v>
      </c>
      <c r="D548" s="201" t="s">
        <v>642</v>
      </c>
      <c r="E548" s="346">
        <v>1300</v>
      </c>
      <c r="F548" s="158">
        <f>E548*こちらの注文書シートをご利用ください!$H$9</f>
        <v>0</v>
      </c>
      <c r="G548" s="161"/>
      <c r="H548" s="202"/>
      <c r="I548" s="460"/>
      <c r="J548" s="514"/>
    </row>
    <row r="549" spans="1:10" ht="19.5" customHeight="1" x14ac:dyDescent="0.4">
      <c r="A549" s="541"/>
      <c r="B549" s="190" t="s">
        <v>242</v>
      </c>
      <c r="C549" s="209" t="s">
        <v>492</v>
      </c>
      <c r="D549" s="178" t="s">
        <v>395</v>
      </c>
      <c r="E549" s="349">
        <v>1300</v>
      </c>
      <c r="F549" s="158">
        <f>E549*こちらの注文書シートをご利用ください!$H$9</f>
        <v>0</v>
      </c>
      <c r="G549" s="161"/>
      <c r="H549" s="210"/>
      <c r="I549" s="463"/>
      <c r="J549" s="514"/>
    </row>
    <row r="550" spans="1:10" ht="19.5" customHeight="1" x14ac:dyDescent="0.4">
      <c r="A550" s="541"/>
      <c r="B550" s="190" t="s">
        <v>498</v>
      </c>
      <c r="C550" s="209" t="s">
        <v>492</v>
      </c>
      <c r="D550" s="178" t="s">
        <v>499</v>
      </c>
      <c r="E550" s="349">
        <v>1300</v>
      </c>
      <c r="F550" s="158">
        <f>E550*こちらの注文書シートをご利用ください!$H$9</f>
        <v>0</v>
      </c>
      <c r="G550" s="162"/>
      <c r="H550" s="210"/>
      <c r="I550" s="463"/>
      <c r="J550" s="514"/>
    </row>
    <row r="551" spans="1:10" ht="19.5" customHeight="1" thickBot="1" x14ac:dyDescent="0.45">
      <c r="A551" s="541"/>
      <c r="B551" s="203" t="s">
        <v>117</v>
      </c>
      <c r="C551" s="204" t="s">
        <v>492</v>
      </c>
      <c r="D551" s="203" t="s">
        <v>643</v>
      </c>
      <c r="E551" s="347">
        <v>1300</v>
      </c>
      <c r="F551" s="228">
        <f>E551*こちらの注文書シートをご利用ください!$H$9</f>
        <v>0</v>
      </c>
      <c r="G551" s="163"/>
      <c r="H551" s="205"/>
      <c r="I551" s="461"/>
      <c r="J551" s="514"/>
    </row>
    <row r="552" spans="1:10" ht="19.5" customHeight="1" thickTop="1" x14ac:dyDescent="0.4">
      <c r="A552" s="541"/>
      <c r="B552" s="214" t="s">
        <v>243</v>
      </c>
      <c r="C552" s="215" t="s">
        <v>500</v>
      </c>
      <c r="D552" s="216" t="s">
        <v>640</v>
      </c>
      <c r="E552" s="351">
        <v>4500</v>
      </c>
      <c r="F552" s="150">
        <f>E552*こちらの注文書シートをご利用ください!$H$9</f>
        <v>0</v>
      </c>
      <c r="G552" s="160"/>
      <c r="H552" s="217"/>
      <c r="I552" s="465"/>
      <c r="J552" s="514"/>
    </row>
    <row r="553" spans="1:10" ht="19.5" customHeight="1" x14ac:dyDescent="0.4">
      <c r="A553" s="541"/>
      <c r="B553" s="190" t="s">
        <v>244</v>
      </c>
      <c r="C553" s="209" t="s">
        <v>500</v>
      </c>
      <c r="D553" s="178" t="s">
        <v>644</v>
      </c>
      <c r="E553" s="349">
        <v>4500</v>
      </c>
      <c r="F553" s="158">
        <f>E553*こちらの注文書シートをご利用ください!$H$9</f>
        <v>0</v>
      </c>
      <c r="G553" s="161"/>
      <c r="H553" s="210"/>
      <c r="I553" s="463"/>
      <c r="J553" s="514"/>
    </row>
    <row r="554" spans="1:10" ht="19.5" customHeight="1" x14ac:dyDescent="0.4">
      <c r="A554" s="541"/>
      <c r="B554" s="190" t="s">
        <v>501</v>
      </c>
      <c r="C554" s="209" t="s">
        <v>645</v>
      </c>
      <c r="D554" s="178" t="s">
        <v>495</v>
      </c>
      <c r="E554" s="349">
        <v>4500</v>
      </c>
      <c r="F554" s="158">
        <f>E554*こちらの注文書シートをご利用ください!$H$9</f>
        <v>0</v>
      </c>
      <c r="G554" s="161"/>
      <c r="H554" s="210"/>
      <c r="I554" s="463"/>
      <c r="J554" s="514"/>
    </row>
    <row r="555" spans="1:10" ht="19.5" customHeight="1" x14ac:dyDescent="0.4">
      <c r="A555" s="541"/>
      <c r="B555" s="199" t="s">
        <v>245</v>
      </c>
      <c r="C555" s="200" t="s">
        <v>645</v>
      </c>
      <c r="D555" s="201" t="s">
        <v>641</v>
      </c>
      <c r="E555" s="346">
        <v>4500</v>
      </c>
      <c r="F555" s="158">
        <f>E555*こちらの注文書シートをご利用ください!$H$9</f>
        <v>0</v>
      </c>
      <c r="G555" s="161"/>
      <c r="H555" s="202"/>
      <c r="I555" s="460"/>
      <c r="J555" s="514"/>
    </row>
    <row r="556" spans="1:10" ht="19.5" customHeight="1" x14ac:dyDescent="0.4">
      <c r="A556" s="541"/>
      <c r="B556" s="190" t="s">
        <v>246</v>
      </c>
      <c r="C556" s="209" t="s">
        <v>645</v>
      </c>
      <c r="D556" s="178" t="s">
        <v>394</v>
      </c>
      <c r="E556" s="349">
        <v>4500</v>
      </c>
      <c r="F556" s="158">
        <f>E556*こちらの注文書シートをご利用ください!$H$9</f>
        <v>0</v>
      </c>
      <c r="G556" s="161"/>
      <c r="H556" s="210"/>
      <c r="I556" s="463"/>
      <c r="J556" s="514"/>
    </row>
    <row r="557" spans="1:10" ht="19.5" customHeight="1" x14ac:dyDescent="0.4">
      <c r="A557" s="541"/>
      <c r="B557" s="190" t="s">
        <v>502</v>
      </c>
      <c r="C557" s="209" t="s">
        <v>645</v>
      </c>
      <c r="D557" s="178" t="s">
        <v>497</v>
      </c>
      <c r="E557" s="349">
        <v>4500</v>
      </c>
      <c r="F557" s="158">
        <f>E557*こちらの注文書シートをご利用ください!$H$9</f>
        <v>0</v>
      </c>
      <c r="G557" s="161"/>
      <c r="H557" s="210"/>
      <c r="I557" s="463"/>
      <c r="J557" s="514"/>
    </row>
    <row r="558" spans="1:10" ht="19.5" customHeight="1" x14ac:dyDescent="0.4">
      <c r="A558" s="541"/>
      <c r="B558" s="190" t="s">
        <v>247</v>
      </c>
      <c r="C558" s="209" t="s">
        <v>645</v>
      </c>
      <c r="D558" s="178" t="s">
        <v>395</v>
      </c>
      <c r="E558" s="349">
        <v>4500</v>
      </c>
      <c r="F558" s="158">
        <f>E558*こちらの注文書シートをご利用ください!$H$9</f>
        <v>0</v>
      </c>
      <c r="G558" s="161"/>
      <c r="H558" s="210"/>
      <c r="I558" s="463"/>
      <c r="J558" s="514"/>
    </row>
    <row r="559" spans="1:10" ht="19.5" customHeight="1" x14ac:dyDescent="0.4">
      <c r="A559" s="541"/>
      <c r="B559" s="190" t="s">
        <v>503</v>
      </c>
      <c r="C559" s="209" t="s">
        <v>645</v>
      </c>
      <c r="D559" s="178" t="s">
        <v>499</v>
      </c>
      <c r="E559" s="349">
        <v>4500</v>
      </c>
      <c r="F559" s="158">
        <f>E559*こちらの注文書シートをご利用ください!$H$9</f>
        <v>0</v>
      </c>
      <c r="G559" s="161"/>
      <c r="H559" s="210"/>
      <c r="I559" s="463"/>
      <c r="J559" s="514"/>
    </row>
    <row r="560" spans="1:10" ht="19.5" customHeight="1" thickBot="1" x14ac:dyDescent="0.2">
      <c r="A560" s="541"/>
      <c r="B560" s="203" t="s">
        <v>118</v>
      </c>
      <c r="C560" s="203" t="s">
        <v>645</v>
      </c>
      <c r="D560" s="203" t="s">
        <v>646</v>
      </c>
      <c r="E560" s="347">
        <v>4500</v>
      </c>
      <c r="F560" s="228">
        <f>E560*こちらの注文書シートをご利用ください!$H$9</f>
        <v>0</v>
      </c>
      <c r="G560" s="163"/>
      <c r="H560" s="205"/>
      <c r="I560" s="461"/>
      <c r="J560" s="514"/>
    </row>
    <row r="561" spans="1:10" ht="19.5" customHeight="1" thickTop="1" x14ac:dyDescent="0.4">
      <c r="A561" s="541"/>
      <c r="B561" s="206" t="s">
        <v>248</v>
      </c>
      <c r="C561" s="207" t="s">
        <v>453</v>
      </c>
      <c r="D561" s="148" t="s">
        <v>396</v>
      </c>
      <c r="E561" s="348">
        <v>12000</v>
      </c>
      <c r="F561" s="150">
        <f>E561*こちらの注文書シートをご利用ください!$H$9</f>
        <v>0</v>
      </c>
      <c r="G561" s="160"/>
      <c r="H561" s="208"/>
      <c r="I561" s="462"/>
      <c r="J561" s="514"/>
    </row>
    <row r="562" spans="1:10" ht="19.5" customHeight="1" x14ac:dyDescent="0.4">
      <c r="A562" s="541"/>
      <c r="B562" s="190" t="s">
        <v>249</v>
      </c>
      <c r="C562" s="209" t="s">
        <v>453</v>
      </c>
      <c r="D562" s="178" t="s">
        <v>397</v>
      </c>
      <c r="E562" s="349">
        <v>12000</v>
      </c>
      <c r="F562" s="158">
        <f>E562*こちらの注文書シートをご利用ください!$H$9</f>
        <v>0</v>
      </c>
      <c r="G562" s="161"/>
      <c r="H562" s="210"/>
      <c r="I562" s="463"/>
      <c r="J562" s="514"/>
    </row>
    <row r="563" spans="1:10" ht="19.5" customHeight="1" x14ac:dyDescent="0.4">
      <c r="A563" s="541"/>
      <c r="B563" s="199" t="s">
        <v>250</v>
      </c>
      <c r="C563" s="200" t="s">
        <v>647</v>
      </c>
      <c r="D563" s="201" t="s">
        <v>648</v>
      </c>
      <c r="E563" s="346">
        <v>12000</v>
      </c>
      <c r="F563" s="158">
        <f>E563*こちらの注文書シートをご利用ください!$H$9</f>
        <v>0</v>
      </c>
      <c r="G563" s="161"/>
      <c r="H563" s="202"/>
      <c r="I563" s="460"/>
      <c r="J563" s="514"/>
    </row>
    <row r="564" spans="1:10" ht="19.5" customHeight="1" thickBot="1" x14ac:dyDescent="0.45">
      <c r="A564" s="541"/>
      <c r="B564" s="218" t="s">
        <v>251</v>
      </c>
      <c r="C564" s="204" t="s">
        <v>647</v>
      </c>
      <c r="D564" s="203" t="s">
        <v>649</v>
      </c>
      <c r="E564" s="347">
        <v>12000</v>
      </c>
      <c r="F564" s="228">
        <f>E564*こちらの注文書シートをご利用ください!$H$9</f>
        <v>0</v>
      </c>
      <c r="G564" s="163"/>
      <c r="H564" s="205"/>
      <c r="I564" s="461"/>
      <c r="J564" s="514"/>
    </row>
    <row r="565" spans="1:10" ht="19.5" customHeight="1" thickTop="1" x14ac:dyDescent="0.4">
      <c r="A565" s="541"/>
      <c r="B565" s="206" t="s">
        <v>468</v>
      </c>
      <c r="C565" s="219" t="s">
        <v>465</v>
      </c>
      <c r="D565" s="148" t="s">
        <v>470</v>
      </c>
      <c r="E565" s="348">
        <v>2500</v>
      </c>
      <c r="F565" s="150">
        <f>E565*こちらの注文書シートをご利用ください!$H$9</f>
        <v>0</v>
      </c>
      <c r="G565" s="160"/>
      <c r="H565" s="208"/>
      <c r="I565" s="462"/>
      <c r="J565" s="514"/>
    </row>
    <row r="566" spans="1:10" ht="19.5" customHeight="1" thickBot="1" x14ac:dyDescent="0.45">
      <c r="A566" s="541"/>
      <c r="B566" s="211" t="s">
        <v>464</v>
      </c>
      <c r="C566" s="220" t="s">
        <v>465</v>
      </c>
      <c r="D566" s="181" t="s">
        <v>467</v>
      </c>
      <c r="E566" s="350">
        <v>2500</v>
      </c>
      <c r="F566" s="228">
        <f>E566*こちらの注文書シートをご利用ください!$H$9</f>
        <v>0</v>
      </c>
      <c r="G566" s="163"/>
      <c r="H566" s="213"/>
      <c r="I566" s="464"/>
      <c r="J566" s="514"/>
    </row>
    <row r="567" spans="1:10" ht="19.5" customHeight="1" thickTop="1" x14ac:dyDescent="0.4">
      <c r="A567" s="541"/>
      <c r="B567" s="206" t="s">
        <v>471</v>
      </c>
      <c r="C567" s="207" t="s">
        <v>473</v>
      </c>
      <c r="D567" s="148" t="s">
        <v>398</v>
      </c>
      <c r="E567" s="349">
        <v>4800</v>
      </c>
      <c r="F567" s="150">
        <f>E567*こちらの注文書シートをご利用ください!$H$9</f>
        <v>0</v>
      </c>
      <c r="G567" s="160"/>
      <c r="H567" s="208"/>
      <c r="I567" s="462"/>
      <c r="J567" s="514"/>
    </row>
    <row r="568" spans="1:10" ht="19.5" customHeight="1" x14ac:dyDescent="0.4">
      <c r="A568" s="541"/>
      <c r="B568" s="190" t="s">
        <v>474</v>
      </c>
      <c r="C568" s="209" t="s">
        <v>473</v>
      </c>
      <c r="D568" s="178" t="s">
        <v>399</v>
      </c>
      <c r="E568" s="349">
        <v>4800</v>
      </c>
      <c r="F568" s="158">
        <f>E568*こちらの注文書シートをご利用ください!$H$9</f>
        <v>0</v>
      </c>
      <c r="G568" s="161"/>
      <c r="H568" s="210"/>
      <c r="I568" s="463"/>
      <c r="J568" s="514"/>
    </row>
    <row r="569" spans="1:10" ht="19.5" customHeight="1" x14ac:dyDescent="0.4">
      <c r="A569" s="541"/>
      <c r="B569" s="190" t="s">
        <v>475</v>
      </c>
      <c r="C569" s="209" t="s">
        <v>473</v>
      </c>
      <c r="D569" s="178" t="s">
        <v>476</v>
      </c>
      <c r="E569" s="349">
        <v>4800</v>
      </c>
      <c r="F569" s="158">
        <f>E569*こちらの注文書シートをご利用ください!$H$9</f>
        <v>0</v>
      </c>
      <c r="G569" s="161"/>
      <c r="H569" s="210"/>
      <c r="I569" s="463"/>
      <c r="J569" s="514"/>
    </row>
    <row r="570" spans="1:10" ht="19.5" customHeight="1" x14ac:dyDescent="0.4">
      <c r="A570" s="541"/>
      <c r="B570" s="190" t="s">
        <v>478</v>
      </c>
      <c r="C570" s="209" t="s">
        <v>473</v>
      </c>
      <c r="D570" s="178" t="s">
        <v>400</v>
      </c>
      <c r="E570" s="349">
        <v>4800</v>
      </c>
      <c r="F570" s="158">
        <f>E570*こちらの注文書シートをご利用ください!$H$9</f>
        <v>0</v>
      </c>
      <c r="G570" s="161"/>
      <c r="H570" s="210"/>
      <c r="I570" s="463"/>
      <c r="J570" s="514"/>
    </row>
    <row r="571" spans="1:10" ht="19.5" customHeight="1" x14ac:dyDescent="0.4">
      <c r="A571" s="541"/>
      <c r="B571" s="190" t="s">
        <v>479</v>
      </c>
      <c r="C571" s="209" t="s">
        <v>473</v>
      </c>
      <c r="D571" s="178" t="s">
        <v>480</v>
      </c>
      <c r="E571" s="349">
        <v>4800</v>
      </c>
      <c r="F571" s="158">
        <f>E571*こちらの注文書シートをご利用ください!$H$9</f>
        <v>0</v>
      </c>
      <c r="G571" s="161"/>
      <c r="H571" s="210"/>
      <c r="I571" s="463"/>
      <c r="J571" s="514"/>
    </row>
    <row r="572" spans="1:10" ht="19.5" customHeight="1" x14ac:dyDescent="0.4">
      <c r="A572" s="541"/>
      <c r="B572" s="190" t="s">
        <v>477</v>
      </c>
      <c r="C572" s="209" t="s">
        <v>472</v>
      </c>
      <c r="D572" s="178" t="s">
        <v>469</v>
      </c>
      <c r="E572" s="349">
        <v>4800</v>
      </c>
      <c r="F572" s="158">
        <f>E572*こちらの注文書シートをご利用ください!$H$9</f>
        <v>0</v>
      </c>
      <c r="G572" s="161"/>
      <c r="H572" s="210"/>
      <c r="I572" s="463"/>
      <c r="J572" s="514"/>
    </row>
    <row r="573" spans="1:10" ht="19.5" customHeight="1" thickBot="1" x14ac:dyDescent="0.45">
      <c r="A573" s="541"/>
      <c r="B573" s="211" t="s">
        <v>481</v>
      </c>
      <c r="C573" s="212" t="s">
        <v>472</v>
      </c>
      <c r="D573" s="181" t="s">
        <v>466</v>
      </c>
      <c r="E573" s="374">
        <v>4800</v>
      </c>
      <c r="F573" s="228">
        <f>E573*こちらの注文書シートをご利用ください!$H$9</f>
        <v>0</v>
      </c>
      <c r="G573" s="163"/>
      <c r="H573" s="213"/>
      <c r="I573" s="464"/>
      <c r="J573" s="514"/>
    </row>
    <row r="574" spans="1:10" ht="19.5" customHeight="1" thickTop="1" x14ac:dyDescent="0.4">
      <c r="A574" s="541"/>
      <c r="B574" s="206" t="s">
        <v>1147</v>
      </c>
      <c r="C574" s="207" t="s">
        <v>1154</v>
      </c>
      <c r="D574" s="148" t="s">
        <v>398</v>
      </c>
      <c r="E574" s="349">
        <v>5300</v>
      </c>
      <c r="F574" s="150">
        <f>E574*こちらの注文書シートをご利用ください!$H$9</f>
        <v>0</v>
      </c>
      <c r="G574" s="160"/>
      <c r="H574" s="208"/>
      <c r="I574" s="462"/>
      <c r="J574" s="514"/>
    </row>
    <row r="575" spans="1:10" ht="19.5" customHeight="1" x14ac:dyDescent="0.4">
      <c r="A575" s="541"/>
      <c r="B575" s="206" t="s">
        <v>1148</v>
      </c>
      <c r="C575" s="207" t="s">
        <v>1154</v>
      </c>
      <c r="D575" s="178" t="s">
        <v>399</v>
      </c>
      <c r="E575" s="349">
        <v>5300</v>
      </c>
      <c r="F575" s="158">
        <f>E575*こちらの注文書シートをご利用ください!$H$9</f>
        <v>0</v>
      </c>
      <c r="G575" s="161"/>
      <c r="H575" s="210"/>
      <c r="I575" s="463"/>
      <c r="J575" s="514"/>
    </row>
    <row r="576" spans="1:10" ht="19.5" customHeight="1" x14ac:dyDescent="0.4">
      <c r="A576" s="541"/>
      <c r="B576" s="206" t="s">
        <v>1149</v>
      </c>
      <c r="C576" s="207" t="s">
        <v>1154</v>
      </c>
      <c r="D576" s="178" t="s">
        <v>476</v>
      </c>
      <c r="E576" s="349">
        <v>5300</v>
      </c>
      <c r="F576" s="158">
        <f>E576*こちらの注文書シートをご利用ください!$H$9</f>
        <v>0</v>
      </c>
      <c r="G576" s="161"/>
      <c r="H576" s="210"/>
      <c r="I576" s="463"/>
      <c r="J576" s="514"/>
    </row>
    <row r="577" spans="1:10" ht="19.5" customHeight="1" x14ac:dyDescent="0.4">
      <c r="A577" s="541"/>
      <c r="B577" s="206" t="s">
        <v>1150</v>
      </c>
      <c r="C577" s="207" t="s">
        <v>1154</v>
      </c>
      <c r="D577" s="178" t="s">
        <v>400</v>
      </c>
      <c r="E577" s="349">
        <v>5300</v>
      </c>
      <c r="F577" s="158">
        <f>E577*こちらの注文書シートをご利用ください!$H$9</f>
        <v>0</v>
      </c>
      <c r="G577" s="161"/>
      <c r="H577" s="210"/>
      <c r="I577" s="463"/>
      <c r="J577" s="514"/>
    </row>
    <row r="578" spans="1:10" ht="19.5" customHeight="1" x14ac:dyDescent="0.4">
      <c r="A578" s="541"/>
      <c r="B578" s="206" t="s">
        <v>1151</v>
      </c>
      <c r="C578" s="207" t="s">
        <v>1154</v>
      </c>
      <c r="D578" s="178" t="s">
        <v>480</v>
      </c>
      <c r="E578" s="349">
        <v>5300</v>
      </c>
      <c r="F578" s="158">
        <f>E578*こちらの注文書シートをご利用ください!$H$9</f>
        <v>0</v>
      </c>
      <c r="G578" s="161"/>
      <c r="H578" s="210"/>
      <c r="I578" s="463"/>
      <c r="J578" s="514"/>
    </row>
    <row r="579" spans="1:10" ht="19.5" customHeight="1" x14ac:dyDescent="0.4">
      <c r="A579" s="541"/>
      <c r="B579" s="206" t="s">
        <v>1152</v>
      </c>
      <c r="C579" s="207" t="s">
        <v>1154</v>
      </c>
      <c r="D579" s="178" t="s">
        <v>469</v>
      </c>
      <c r="E579" s="349">
        <v>5300</v>
      </c>
      <c r="F579" s="158">
        <f>E579*こちらの注文書シートをご利用ください!$H$9</f>
        <v>0</v>
      </c>
      <c r="G579" s="161"/>
      <c r="H579" s="210"/>
      <c r="I579" s="463"/>
      <c r="J579" s="514"/>
    </row>
    <row r="580" spans="1:10" ht="19.5" customHeight="1" thickBot="1" x14ac:dyDescent="0.45">
      <c r="A580" s="541"/>
      <c r="B580" s="472" t="s">
        <v>1153</v>
      </c>
      <c r="C580" s="473" t="s">
        <v>1154</v>
      </c>
      <c r="D580" s="181" t="s">
        <v>466</v>
      </c>
      <c r="E580" s="374">
        <v>5300</v>
      </c>
      <c r="F580" s="228">
        <f>E580*こちらの注文書シートをご利用ください!$H$9</f>
        <v>0</v>
      </c>
      <c r="G580" s="163"/>
      <c r="H580" s="213"/>
      <c r="I580" s="464"/>
      <c r="J580" s="514"/>
    </row>
    <row r="581" spans="1:10" ht="19.5" customHeight="1" thickTop="1" x14ac:dyDescent="0.15">
      <c r="A581" s="541"/>
      <c r="B581" s="148" t="s">
        <v>113</v>
      </c>
      <c r="C581" s="148" t="s">
        <v>252</v>
      </c>
      <c r="D581" s="148" t="s">
        <v>401</v>
      </c>
      <c r="E581" s="348">
        <v>9000</v>
      </c>
      <c r="F581" s="150">
        <f>E581*こちらの注文書シートをご利用ください!$H$9</f>
        <v>0</v>
      </c>
      <c r="G581" s="160"/>
      <c r="H581" s="208"/>
      <c r="I581" s="462"/>
      <c r="J581" s="514"/>
    </row>
    <row r="582" spans="1:10" ht="19.5" customHeight="1" x14ac:dyDescent="0.15">
      <c r="A582" s="541"/>
      <c r="B582" s="178" t="s">
        <v>114</v>
      </c>
      <c r="C582" s="178" t="s">
        <v>252</v>
      </c>
      <c r="D582" s="178" t="s">
        <v>402</v>
      </c>
      <c r="E582" s="349">
        <v>9000</v>
      </c>
      <c r="F582" s="158">
        <f>E582*こちらの注文書シートをご利用ください!$H$9</f>
        <v>0</v>
      </c>
      <c r="G582" s="161"/>
      <c r="H582" s="210"/>
      <c r="I582" s="463"/>
      <c r="J582" s="514"/>
    </row>
    <row r="583" spans="1:10" ht="19.5" customHeight="1" x14ac:dyDescent="0.15">
      <c r="A583" s="541"/>
      <c r="B583" s="178" t="s">
        <v>115</v>
      </c>
      <c r="C583" s="178" t="s">
        <v>253</v>
      </c>
      <c r="D583" s="178" t="s">
        <v>403</v>
      </c>
      <c r="E583" s="349">
        <v>9000</v>
      </c>
      <c r="F583" s="158">
        <f>E583*こちらの注文書シートをご利用ください!$H$9</f>
        <v>0</v>
      </c>
      <c r="G583" s="161"/>
      <c r="H583" s="210"/>
      <c r="I583" s="463"/>
      <c r="J583" s="514"/>
    </row>
    <row r="584" spans="1:10" ht="19.5" customHeight="1" thickBot="1" x14ac:dyDescent="0.2">
      <c r="A584" s="541"/>
      <c r="B584" s="181" t="s">
        <v>116</v>
      </c>
      <c r="C584" s="181" t="s">
        <v>253</v>
      </c>
      <c r="D584" s="181" t="s">
        <v>404</v>
      </c>
      <c r="E584" s="350">
        <v>9000</v>
      </c>
      <c r="F584" s="228">
        <f>E584*こちらの注文書シートをご利用ください!$H$9</f>
        <v>0</v>
      </c>
      <c r="G584" s="163"/>
      <c r="H584" s="213"/>
      <c r="I584" s="464"/>
      <c r="J584" s="514"/>
    </row>
    <row r="585" spans="1:10" ht="19.5" customHeight="1" thickTop="1" x14ac:dyDescent="0.15">
      <c r="A585" s="541"/>
      <c r="B585" s="148" t="s">
        <v>254</v>
      </c>
      <c r="C585" s="148" t="s">
        <v>650</v>
      </c>
      <c r="D585" s="148" t="s">
        <v>405</v>
      </c>
      <c r="E585" s="348">
        <v>4500</v>
      </c>
      <c r="F585" s="150">
        <f>E585*こちらの注文書シートをご利用ください!$H$9</f>
        <v>0</v>
      </c>
      <c r="G585" s="160"/>
      <c r="H585" s="208"/>
      <c r="I585" s="462"/>
      <c r="J585" s="514"/>
    </row>
    <row r="586" spans="1:10" ht="19.5" customHeight="1" x14ac:dyDescent="0.15">
      <c r="A586" s="541"/>
      <c r="B586" s="201" t="s">
        <v>144</v>
      </c>
      <c r="C586" s="201" t="s">
        <v>651</v>
      </c>
      <c r="D586" s="201" t="s">
        <v>652</v>
      </c>
      <c r="E586" s="346">
        <v>4500</v>
      </c>
      <c r="F586" s="158">
        <f>E586*こちらの注文書シートをご利用ください!$H$9</f>
        <v>0</v>
      </c>
      <c r="G586" s="161"/>
      <c r="H586" s="202"/>
      <c r="I586" s="460"/>
      <c r="J586" s="514"/>
    </row>
    <row r="587" spans="1:10" ht="19.5" customHeight="1" x14ac:dyDescent="0.15">
      <c r="A587" s="541"/>
      <c r="B587" s="178" t="s">
        <v>145</v>
      </c>
      <c r="C587" s="178" t="s">
        <v>653</v>
      </c>
      <c r="D587" s="178" t="s">
        <v>406</v>
      </c>
      <c r="E587" s="349">
        <v>4500</v>
      </c>
      <c r="F587" s="158">
        <f>E587*こちらの注文書シートをご利用ください!$H$9</f>
        <v>0</v>
      </c>
      <c r="G587" s="161"/>
      <c r="H587" s="210"/>
      <c r="I587" s="463"/>
      <c r="J587" s="514"/>
    </row>
    <row r="588" spans="1:10" ht="19.5" customHeight="1" x14ac:dyDescent="0.15">
      <c r="A588" s="541"/>
      <c r="B588" s="178" t="s">
        <v>482</v>
      </c>
      <c r="C588" s="178" t="s">
        <v>484</v>
      </c>
      <c r="D588" s="178" t="s">
        <v>486</v>
      </c>
      <c r="E588" s="349">
        <v>4500</v>
      </c>
      <c r="F588" s="158">
        <f>E588*こちらの注文書シートをご利用ください!$H$9</f>
        <v>0</v>
      </c>
      <c r="G588" s="161"/>
      <c r="H588" s="210"/>
      <c r="I588" s="463"/>
      <c r="J588" s="514"/>
    </row>
    <row r="589" spans="1:10" ht="19.5" customHeight="1" thickBot="1" x14ac:dyDescent="0.2">
      <c r="A589" s="541"/>
      <c r="B589" s="181" t="s">
        <v>483</v>
      </c>
      <c r="C589" s="181" t="s">
        <v>484</v>
      </c>
      <c r="D589" s="181" t="s">
        <v>485</v>
      </c>
      <c r="E589" s="350">
        <v>4500</v>
      </c>
      <c r="F589" s="228">
        <f>E589*こちらの注文書シートをご利用ください!$H$9</f>
        <v>0</v>
      </c>
      <c r="G589" s="163"/>
      <c r="H589" s="213"/>
      <c r="I589" s="464"/>
      <c r="J589" s="514"/>
    </row>
    <row r="590" spans="1:10" ht="19.5" customHeight="1" thickTop="1" x14ac:dyDescent="0.15">
      <c r="A590" s="541"/>
      <c r="B590" s="148" t="s">
        <v>487</v>
      </c>
      <c r="C590" s="148" t="s">
        <v>489</v>
      </c>
      <c r="D590" s="148" t="s">
        <v>490</v>
      </c>
      <c r="E590" s="348">
        <v>2000</v>
      </c>
      <c r="F590" s="150">
        <f>E590*こちらの注文書シートをご利用ください!$H$9</f>
        <v>0</v>
      </c>
      <c r="G590" s="160"/>
      <c r="H590" s="208"/>
      <c r="I590" s="462"/>
      <c r="J590" s="514"/>
    </row>
    <row r="591" spans="1:10" ht="19.5" customHeight="1" thickBot="1" x14ac:dyDescent="0.2">
      <c r="A591" s="542"/>
      <c r="B591" s="181" t="s">
        <v>488</v>
      </c>
      <c r="C591" s="181" t="s">
        <v>489</v>
      </c>
      <c r="D591" s="181" t="s">
        <v>491</v>
      </c>
      <c r="E591" s="350">
        <v>2000</v>
      </c>
      <c r="F591" s="228">
        <f>E591*こちらの注文書シートをご利用ください!$H$9</f>
        <v>0</v>
      </c>
      <c r="G591" s="163"/>
      <c r="H591" s="213"/>
      <c r="I591" s="464"/>
      <c r="J591" s="514"/>
    </row>
    <row r="592" spans="1:10" ht="19.5" customHeight="1" thickTop="1" thickBot="1" x14ac:dyDescent="0.2">
      <c r="A592" s="221"/>
      <c r="F592" s="223"/>
      <c r="G592" s="155"/>
      <c r="H592" s="222"/>
      <c r="I592" s="222"/>
      <c r="J592" s="514"/>
    </row>
    <row r="593" spans="1:10" ht="24.75" thickTop="1" x14ac:dyDescent="0.15">
      <c r="A593" s="537" t="s">
        <v>654</v>
      </c>
      <c r="B593" s="166" t="s">
        <v>146</v>
      </c>
      <c r="C593" s="166" t="s">
        <v>448</v>
      </c>
      <c r="D593" s="166" t="s">
        <v>148</v>
      </c>
      <c r="E593" s="349">
        <v>35000</v>
      </c>
      <c r="F593" s="224">
        <v>21000</v>
      </c>
      <c r="G593" s="151" t="s">
        <v>106</v>
      </c>
      <c r="H593" s="210"/>
      <c r="I593" s="463"/>
      <c r="J593" s="514" t="s">
        <v>104</v>
      </c>
    </row>
    <row r="594" spans="1:10" ht="19.5" customHeight="1" thickBot="1" x14ac:dyDescent="0.2">
      <c r="A594" s="538"/>
      <c r="B594" s="152" t="s">
        <v>147</v>
      </c>
      <c r="C594" s="152" t="s">
        <v>448</v>
      </c>
      <c r="D594" s="152" t="s">
        <v>149</v>
      </c>
      <c r="E594" s="350">
        <v>35000</v>
      </c>
      <c r="F594" s="225">
        <v>21000</v>
      </c>
      <c r="G594" s="147" t="s">
        <v>104</v>
      </c>
      <c r="H594" s="213"/>
      <c r="I594" s="464"/>
      <c r="J594" s="514" t="s">
        <v>104</v>
      </c>
    </row>
    <row r="595" spans="1:10" ht="19.5" customHeight="1" thickTop="1" x14ac:dyDescent="0.15">
      <c r="A595" s="538"/>
      <c r="B595" s="149" t="s">
        <v>150</v>
      </c>
      <c r="C595" s="149" t="s">
        <v>449</v>
      </c>
      <c r="D595" s="149" t="s">
        <v>152</v>
      </c>
      <c r="E595" s="348">
        <v>35000</v>
      </c>
      <c r="F595" s="224">
        <v>21000</v>
      </c>
      <c r="G595" s="151" t="s">
        <v>104</v>
      </c>
      <c r="H595" s="208"/>
      <c r="I595" s="462"/>
      <c r="J595" s="514" t="s">
        <v>104</v>
      </c>
    </row>
    <row r="596" spans="1:10" ht="19.5" customHeight="1" thickBot="1" x14ac:dyDescent="0.2">
      <c r="A596" s="538"/>
      <c r="B596" s="152" t="s">
        <v>151</v>
      </c>
      <c r="C596" s="152" t="s">
        <v>449</v>
      </c>
      <c r="D596" s="152" t="s">
        <v>153</v>
      </c>
      <c r="E596" s="350">
        <v>35000</v>
      </c>
      <c r="F596" s="225">
        <v>21000</v>
      </c>
      <c r="G596" s="147" t="s">
        <v>104</v>
      </c>
      <c r="H596" s="213"/>
      <c r="I596" s="464"/>
      <c r="J596" s="514" t="s">
        <v>104</v>
      </c>
    </row>
    <row r="597" spans="1:10" ht="19.5" customHeight="1" thickTop="1" x14ac:dyDescent="0.15">
      <c r="A597" s="538"/>
      <c r="B597" s="149" t="s">
        <v>154</v>
      </c>
      <c r="C597" s="149" t="s">
        <v>450</v>
      </c>
      <c r="D597" s="149" t="s">
        <v>155</v>
      </c>
      <c r="E597" s="348">
        <v>38000</v>
      </c>
      <c r="F597" s="224">
        <v>22800</v>
      </c>
      <c r="G597" s="151" t="s">
        <v>104</v>
      </c>
      <c r="H597" s="208"/>
      <c r="I597" s="462"/>
      <c r="J597" s="514" t="s">
        <v>104</v>
      </c>
    </row>
    <row r="598" spans="1:10" ht="24.75" thickBot="1" x14ac:dyDescent="0.2">
      <c r="A598" s="539"/>
      <c r="B598" s="152" t="s">
        <v>655</v>
      </c>
      <c r="C598" s="152" t="s">
        <v>451</v>
      </c>
      <c r="D598" s="152" t="s">
        <v>156</v>
      </c>
      <c r="E598" s="350">
        <v>38000</v>
      </c>
      <c r="F598" s="225">
        <v>22800</v>
      </c>
      <c r="G598" s="147" t="s">
        <v>104</v>
      </c>
      <c r="H598" s="213"/>
      <c r="I598" s="464"/>
      <c r="J598" s="514" t="s">
        <v>104</v>
      </c>
    </row>
    <row r="599" spans="1:10" ht="19.5" customHeight="1" thickTop="1" x14ac:dyDescent="0.15">
      <c r="J599" s="515"/>
    </row>
    <row r="600" spans="1:10" x14ac:dyDescent="0.15">
      <c r="J600" s="515"/>
    </row>
    <row r="601" spans="1:10" x14ac:dyDescent="0.15">
      <c r="J601" s="515"/>
    </row>
    <row r="602" spans="1:10" x14ac:dyDescent="0.15">
      <c r="J602" s="515"/>
    </row>
  </sheetData>
  <sheetProtection algorithmName="SHA-512" hashValue="VQFZSGC52oFBvAg7ZaAwvXYpF7HDIOHHPrLDgQNYtqXDFc8Z+KyhLg75lscORbdhVubvRYkmMVIasr9Oq0zBOQ==" saltValue="arNu++9/ofROZV/KtyeGOg==" spinCount="100000" sheet="1" objects="1" scenarios="1"/>
  <mergeCells count="49">
    <mergeCell ref="H511:I511"/>
    <mergeCell ref="A452:A471"/>
    <mergeCell ref="A2:A6"/>
    <mergeCell ref="A7:A30"/>
    <mergeCell ref="A41:A49"/>
    <mergeCell ref="A116:A129"/>
    <mergeCell ref="A50:A63"/>
    <mergeCell ref="A245:A252"/>
    <mergeCell ref="A253:A256"/>
    <mergeCell ref="A257:A263"/>
    <mergeCell ref="A264:A275"/>
    <mergeCell ref="A440:A451"/>
    <mergeCell ref="A130:A138"/>
    <mergeCell ref="A139:A150"/>
    <mergeCell ref="A151:A156"/>
    <mergeCell ref="A157:A184"/>
    <mergeCell ref="A204:A206"/>
    <mergeCell ref="A185:A197"/>
    <mergeCell ref="H503:I503"/>
    <mergeCell ref="A504:A509"/>
    <mergeCell ref="A340:A349"/>
    <mergeCell ref="A276:A289"/>
    <mergeCell ref="A394:A406"/>
    <mergeCell ref="A407:A421"/>
    <mergeCell ref="A422:A439"/>
    <mergeCell ref="A472:A477"/>
    <mergeCell ref="A492:A501"/>
    <mergeCell ref="A350:A367"/>
    <mergeCell ref="A368:A381"/>
    <mergeCell ref="A382:A393"/>
    <mergeCell ref="A207:A212"/>
    <mergeCell ref="A478:A484"/>
    <mergeCell ref="A485:A491"/>
    <mergeCell ref="A593:A598"/>
    <mergeCell ref="A529:A591"/>
    <mergeCell ref="A512:A526"/>
    <mergeCell ref="H1:I1"/>
    <mergeCell ref="A31:A40"/>
    <mergeCell ref="A77:A86"/>
    <mergeCell ref="A64:A76"/>
    <mergeCell ref="A198:A203"/>
    <mergeCell ref="A87:A100"/>
    <mergeCell ref="A101:A105"/>
    <mergeCell ref="A106:A115"/>
    <mergeCell ref="A213:A220"/>
    <mergeCell ref="A290:A324"/>
    <mergeCell ref="A325:A339"/>
    <mergeCell ref="A221:A233"/>
    <mergeCell ref="A234:A244"/>
  </mergeCells>
  <phoneticPr fontId="18"/>
  <dataValidations xWindow="602" yWindow="382" count="5">
    <dataValidation type="textLength" errorStyle="warning" operator="equal" allowBlank="1" showInputMessage="1" showErrorMessage="1" error="20文字以上なので、販売管理に全く同じようには登録できません。_x000a_20文字以内に抑えるか、販売管理への登録内容が変更になります。" prompt="全角20文字以内_x000a_(半角使用不可)" sqref="C64:C73" xr:uid="{D4A5D12A-7BAB-4077-83E9-F1DB704C5BF8}">
      <formula1>20</formula1>
    </dataValidation>
    <dataValidation type="textLength" errorStyle="warning" operator="lessThanOrEqual" allowBlank="1" showInputMessage="1" showErrorMessage="1" error="20文字以上なので、販売管理に全く同じようには登録できません。_x000a_20文字以内に抑えるか、販売管理への登録内容が変更になります。" prompt="全角20文字以内_x000a_(半角使用不可)" sqref="C31:C38 C83 C325:C477 C87:C185 C188:C289 C2 C7 C14:C17 C50:C76" xr:uid="{069210E0-8DC2-4936-BBC8-3D254845E9F4}">
      <formula1>20</formula1>
    </dataValidation>
    <dataValidation type="list" allowBlank="1" showInputMessage="1" showErrorMessage="1" sqref="G593:G598 G504:G510 G512:G527 G492:G502 G529:G591" xr:uid="{65629490-AC67-4381-B1F9-4A9160F1C41E}">
      <formula1>"*"</formula1>
    </dataValidation>
    <dataValidation allowBlank="1" showInputMessage="1" showErrorMessage="1" prompt="カナと英語は半角で_x000a_柄・色合わせて10文字以内（半角は2文字で1カウント）_x000a_英単語の頭文字は大文字にしてください_x000a_" sqref="E65:E73 D521:D527" xr:uid="{06847238-366D-46D3-B9D6-836513B1B174}"/>
    <dataValidation allowBlank="1" showInputMessage="1" showErrorMessage="1" prompt="カナと英語は半角で。_x000a_柄・色合わせて10文字以内（半角は2文字で1カウント）_x000a_英単語の頭文字は大文字にしてください。_x000a_" sqref="D28:D29 E50:E57 E64:E100" xr:uid="{05FB264A-0160-44DB-9E6D-A9BEBF37BEAF}"/>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J48"/>
  <sheetViews>
    <sheetView view="pageBreakPreview" zoomScale="60" zoomScaleNormal="60" workbookViewId="0">
      <pane xSplit="1" ySplit="11" topLeftCell="B12" activePane="bottomRight" state="frozen"/>
      <selection pane="topRight" activeCell="B1" sqref="B1"/>
      <selection pane="bottomLeft" activeCell="A12" sqref="A12"/>
      <selection pane="bottomRight" activeCell="F9" sqref="F9"/>
    </sheetView>
  </sheetViews>
  <sheetFormatPr defaultColWidth="8.75" defaultRowHeight="13.5" x14ac:dyDescent="0.15"/>
  <cols>
    <col min="1" max="1" width="4.125" bestFit="1" customWidth="1"/>
    <col min="2" max="2" width="16.125" customWidth="1"/>
    <col min="3" max="3" width="50.625" customWidth="1"/>
    <col min="4" max="4" width="50.75" customWidth="1"/>
    <col min="5" max="5" width="8.875" customWidth="1"/>
    <col min="6" max="6" width="10.75" customWidth="1"/>
    <col min="7" max="7" width="13" customWidth="1"/>
    <col min="8" max="8" width="10.5" customWidth="1"/>
    <col min="9" max="9" width="12.125" bestFit="1" customWidth="1"/>
    <col min="10" max="10" width="3.75" style="102" customWidth="1"/>
  </cols>
  <sheetData>
    <row r="1" spans="1:10" ht="17.25" x14ac:dyDescent="0.15">
      <c r="A1" s="3"/>
      <c r="B1" s="3"/>
      <c r="C1" s="3"/>
      <c r="D1" s="3"/>
      <c r="E1" s="3"/>
      <c r="F1" s="4"/>
      <c r="G1" s="58"/>
      <c r="H1" s="570">
        <f ca="1">TODAY()</f>
        <v>46003</v>
      </c>
      <c r="I1" s="570"/>
      <c r="J1" s="103"/>
    </row>
    <row r="2" spans="1:10" s="1" customFormat="1" ht="38.450000000000003" customHeight="1" x14ac:dyDescent="0.15">
      <c r="A2" s="5"/>
      <c r="B2" s="6" t="s">
        <v>535</v>
      </c>
      <c r="C2" s="7"/>
      <c r="D2" s="7"/>
      <c r="E2" s="7"/>
      <c r="F2" s="7"/>
      <c r="G2" s="7"/>
      <c r="H2" s="7"/>
      <c r="I2" s="7"/>
      <c r="J2" s="104"/>
    </row>
    <row r="3" spans="1:10" s="1" customFormat="1" ht="18.600000000000001" customHeight="1" x14ac:dyDescent="0.15">
      <c r="A3" s="5"/>
      <c r="B3" s="63"/>
      <c r="C3" s="7"/>
      <c r="D3" s="7"/>
      <c r="E3" s="7"/>
      <c r="F3" s="567" t="s">
        <v>13</v>
      </c>
      <c r="G3" s="567"/>
      <c r="H3" s="567"/>
      <c r="I3" s="567"/>
      <c r="J3" s="104"/>
    </row>
    <row r="4" spans="1:10" s="1" customFormat="1" ht="24.95" customHeight="1" x14ac:dyDescent="0.15">
      <c r="A4" s="5"/>
      <c r="B4" s="64" t="s">
        <v>5</v>
      </c>
      <c r="C4" s="101"/>
      <c r="D4" s="7"/>
      <c r="E4" s="7"/>
      <c r="F4" s="567"/>
      <c r="G4" s="567"/>
      <c r="H4" s="567"/>
      <c r="I4" s="567"/>
      <c r="J4" s="104"/>
    </row>
    <row r="5" spans="1:10" ht="24.95" customHeight="1" x14ac:dyDescent="0.15">
      <c r="A5" s="44"/>
      <c r="B5" s="64" t="s">
        <v>6</v>
      </c>
      <c r="C5" s="101"/>
      <c r="D5" s="68"/>
      <c r="E5" s="68" t="s">
        <v>97</v>
      </c>
      <c r="F5" s="564"/>
      <c r="G5" s="565"/>
      <c r="H5" s="565"/>
      <c r="I5" s="566"/>
      <c r="J5" s="103"/>
    </row>
    <row r="6" spans="1:10" s="1" customFormat="1" ht="24.95" customHeight="1" x14ac:dyDescent="0.15">
      <c r="A6" s="45"/>
      <c r="B6" s="64" t="s">
        <v>79</v>
      </c>
      <c r="C6" s="101"/>
      <c r="D6" s="578"/>
      <c r="E6" s="579"/>
      <c r="F6" s="579"/>
      <c r="G6" s="579"/>
      <c r="H6" s="579"/>
      <c r="I6" s="579"/>
      <c r="J6" s="104"/>
    </row>
    <row r="7" spans="1:10" s="1" customFormat="1" ht="24.95" customHeight="1" x14ac:dyDescent="0.15">
      <c r="A7" s="45"/>
      <c r="B7" s="64" t="s">
        <v>80</v>
      </c>
      <c r="C7" s="101"/>
      <c r="E7" s="7"/>
      <c r="F7" s="7"/>
      <c r="G7" s="7"/>
      <c r="H7" s="7"/>
      <c r="J7" s="104"/>
    </row>
    <row r="8" spans="1:10" s="1" customFormat="1" ht="24.95" customHeight="1" x14ac:dyDescent="0.15">
      <c r="A8" s="45"/>
      <c r="B8" s="64" t="s">
        <v>81</v>
      </c>
      <c r="C8" s="100"/>
      <c r="D8" s="98" t="s">
        <v>83</v>
      </c>
      <c r="E8" s="66"/>
      <c r="F8" s="66"/>
      <c r="G8" s="69"/>
      <c r="H8" s="70"/>
      <c r="I8" s="70"/>
      <c r="J8" s="104"/>
    </row>
    <row r="9" spans="1:10" s="1" customFormat="1" ht="24.95" customHeight="1" x14ac:dyDescent="0.5">
      <c r="A9" s="45"/>
      <c r="B9" s="64" t="s">
        <v>82</v>
      </c>
      <c r="C9" s="76"/>
      <c r="D9" s="98" t="s">
        <v>84</v>
      </c>
      <c r="E9" s="67"/>
      <c r="F9" s="67"/>
      <c r="G9" s="72" t="s">
        <v>17</v>
      </c>
      <c r="H9" s="571"/>
      <c r="I9" s="572"/>
      <c r="J9" s="104"/>
    </row>
    <row r="10" spans="1:10" s="1" customFormat="1" ht="24.95" customHeight="1" thickBot="1" x14ac:dyDescent="0.5">
      <c r="A10" s="5"/>
      <c r="B10" s="71" t="s">
        <v>24</v>
      </c>
      <c r="C10" s="7"/>
      <c r="D10" s="8" t="s">
        <v>23</v>
      </c>
      <c r="E10" s="7"/>
      <c r="F10" s="61"/>
      <c r="G10" s="61"/>
      <c r="H10" s="61"/>
      <c r="I10" s="61"/>
      <c r="J10" s="104"/>
    </row>
    <row r="11" spans="1:10" s="1" customFormat="1" ht="19.5" customHeight="1" thickTop="1" thickBot="1" x14ac:dyDescent="0.2">
      <c r="A11" s="9" t="s">
        <v>21</v>
      </c>
      <c r="B11" s="10" t="s">
        <v>22</v>
      </c>
      <c r="C11" s="11" t="s">
        <v>7</v>
      </c>
      <c r="D11" s="12" t="s">
        <v>8</v>
      </c>
      <c r="E11" s="12" t="s">
        <v>9</v>
      </c>
      <c r="F11" s="13" t="s">
        <v>15</v>
      </c>
      <c r="G11" s="11" t="s">
        <v>10</v>
      </c>
      <c r="H11" s="14" t="s">
        <v>16</v>
      </c>
      <c r="I11" s="15" t="s">
        <v>14</v>
      </c>
      <c r="J11" s="106"/>
    </row>
    <row r="12" spans="1:10" s="2" customFormat="1" ht="35.1" customHeight="1" x14ac:dyDescent="0.15">
      <c r="A12" s="29">
        <v>1</v>
      </c>
      <c r="B12" s="236"/>
      <c r="C12" s="30" t="str">
        <f>IF($B12="","",IFERROR(VLOOKUP($B12,'カタログ40（2025.12.12更新）※シートは定期更新'!$B$2:$E$854,2,FALSE),"商品コードが間違っています"))</f>
        <v/>
      </c>
      <c r="D12" s="30" t="str">
        <f>IF($C12="","",IFERROR(VLOOKUP($B12,'カタログ40（2025.12.12更新）※シートは定期更新'!$B$2:$E$854,3,FALSE),""))</f>
        <v/>
      </c>
      <c r="E12" s="141"/>
      <c r="F12" s="140" t="str">
        <f>IF($C12="","",IFERROR(VLOOKUP($B12,'カタログ40（2025.12.12更新）※シートは定期更新'!$B$2:$F$854,5,FALSE),""))</f>
        <v/>
      </c>
      <c r="G12" s="32" t="str">
        <f t="shared" ref="G12:G41" si="0">IF(E12="","",IF(F12="","",E12*F12))</f>
        <v/>
      </c>
      <c r="H12" s="33" t="str">
        <f>IF($C12="","",IFERROR(VLOOKUP($B12,'カタログ40（2025.12.12更新）※シートは定期更新'!$B$2:$E$854,4,FALSE),""))</f>
        <v/>
      </c>
      <c r="I12" s="34" t="str">
        <f t="shared" ref="I12:I41" si="1">IF(H12="","",E12*H12)</f>
        <v/>
      </c>
      <c r="J12" s="107" t="str">
        <f>IF($C12="","",IFERROR(IF(VLOOKUP($B12,'カタログ40（2025.12.12更新）※シートは定期更新'!$B$2:$I$853,6,FALSE)="","",VLOOKUP($B12,'カタログ40（2025.12.12更新）※シートは定期更新'!$B$2:$I$853,6,FALSE)),""))</f>
        <v/>
      </c>
    </row>
    <row r="13" spans="1:10" s="2" customFormat="1" ht="35.1" customHeight="1" x14ac:dyDescent="0.15">
      <c r="A13" s="17">
        <v>2</v>
      </c>
      <c r="B13" s="237"/>
      <c r="C13" s="18" t="str">
        <f>IF($B13="","",IFERROR(VLOOKUP($B13,'カタログ40（2025.12.12更新）※シートは定期更新'!$B$2:$E$854,2,FALSE),"商品コードが間違っています"))</f>
        <v/>
      </c>
      <c r="D13" s="18" t="str">
        <f>IF($C13="","",IFERROR(VLOOKUP($B13,'カタログ40（2025.12.12更新）※シートは定期更新'!$B$2:$E$854,3,FALSE),""))</f>
        <v/>
      </c>
      <c r="E13" s="81"/>
      <c r="F13" s="140" t="str">
        <f>IF($C13="","",IFERROR(VLOOKUP($B13,'カタログ40（2025.12.12更新）※シートは定期更新'!$B$2:$F$854,5,FALSE),""))</f>
        <v/>
      </c>
      <c r="G13" s="20" t="str">
        <f t="shared" si="0"/>
        <v/>
      </c>
      <c r="H13" s="21" t="str">
        <f>IF($C13="","",IFERROR(VLOOKUP($B13,'カタログ40（2025.12.12更新）※シートは定期更新'!$B$2:$E$854,4,FALSE),""))</f>
        <v/>
      </c>
      <c r="I13" s="22" t="str">
        <f t="shared" si="1"/>
        <v/>
      </c>
      <c r="J13" s="107" t="str">
        <f>IF($C13="","",IFERROR(IF(VLOOKUP($B13,'カタログ40（2025.12.12更新）※シートは定期更新'!$B$2:$I$853,6,FALSE)="","",VLOOKUP($B13,'カタログ40（2025.12.12更新）※シートは定期更新'!$B$2:$I$853,6,FALSE)),""))</f>
        <v/>
      </c>
    </row>
    <row r="14" spans="1:10" s="2" customFormat="1" ht="35.1" customHeight="1" x14ac:dyDescent="0.15">
      <c r="A14" s="29">
        <v>3</v>
      </c>
      <c r="B14" s="238"/>
      <c r="C14" s="18" t="str">
        <f>IF($B14="","",IFERROR(VLOOKUP($B14,'カタログ40（2025.12.12更新）※シートは定期更新'!$B$2:$E$854,2,FALSE),"商品コードが間違っています"))</f>
        <v/>
      </c>
      <c r="D14" s="18" t="str">
        <f>IF($C14="","",IFERROR(VLOOKUP($B14,'カタログ40（2025.12.12更新）※シートは定期更新'!$B$2:$E$854,3,FALSE),""))</f>
        <v/>
      </c>
      <c r="E14" s="81"/>
      <c r="F14" s="140" t="str">
        <f>IF($C14="","",IFERROR(VLOOKUP($B14,'カタログ40（2025.12.12更新）※シートは定期更新'!$B$2:$F$854,5,FALSE),""))</f>
        <v/>
      </c>
      <c r="G14" s="20" t="str">
        <f t="shared" si="0"/>
        <v/>
      </c>
      <c r="H14" s="21" t="str">
        <f>IF($C14="","",IFERROR(VLOOKUP($B14,'カタログ40（2025.12.12更新）※シートは定期更新'!$B$2:$E$854,4,FALSE),""))</f>
        <v/>
      </c>
      <c r="I14" s="22" t="str">
        <f t="shared" si="1"/>
        <v/>
      </c>
      <c r="J14" s="107" t="str">
        <f>IF($C14="","",IFERROR(IF(VLOOKUP($B14,'カタログ40（2025.12.12更新）※シートは定期更新'!$B$2:$I$853,6,FALSE)="","",VLOOKUP($B14,'カタログ40（2025.12.12更新）※シートは定期更新'!$B$2:$I$853,6,FALSE)),""))</f>
        <v/>
      </c>
    </row>
    <row r="15" spans="1:10" s="2" customFormat="1" ht="35.1" customHeight="1" x14ac:dyDescent="0.15">
      <c r="A15" s="17">
        <v>4</v>
      </c>
      <c r="B15" s="238"/>
      <c r="C15" s="18" t="str">
        <f>IF($B15="","",IFERROR(VLOOKUP($B15,'カタログ40（2025.12.12更新）※シートは定期更新'!$B$2:$E$854,2,FALSE),"商品コードが間違っています"))</f>
        <v/>
      </c>
      <c r="D15" s="18" t="str">
        <f>IF($C15="","",IFERROR(VLOOKUP($B15,'カタログ40（2025.12.12更新）※シートは定期更新'!$B$2:$E$854,3,FALSE),""))</f>
        <v/>
      </c>
      <c r="E15" s="81"/>
      <c r="F15" s="140" t="str">
        <f>IF($C15="","",IFERROR(VLOOKUP($B15,'カタログ40（2025.12.12更新）※シートは定期更新'!$B$2:$F$854,5,FALSE),""))</f>
        <v/>
      </c>
      <c r="G15" s="20" t="str">
        <f t="shared" si="0"/>
        <v/>
      </c>
      <c r="H15" s="21" t="str">
        <f>IF($C15="","",IFERROR(VLOOKUP($B15,'カタログ40（2025.12.12更新）※シートは定期更新'!$B$2:$E$854,4,FALSE),""))</f>
        <v/>
      </c>
      <c r="I15" s="22" t="str">
        <f t="shared" si="1"/>
        <v/>
      </c>
      <c r="J15" s="107" t="str">
        <f>IF($C15="","",IFERROR(IF(VLOOKUP($B15,'カタログ40（2025.12.12更新）※シートは定期更新'!$B$2:$I$853,6,FALSE)="","",VLOOKUP($B15,'カタログ40（2025.12.12更新）※シートは定期更新'!$B$2:$I$853,6,FALSE)),""))</f>
        <v/>
      </c>
    </row>
    <row r="16" spans="1:10" s="2" customFormat="1" ht="35.1" customHeight="1" x14ac:dyDescent="0.15">
      <c r="A16" s="232">
        <v>5</v>
      </c>
      <c r="B16" s="239"/>
      <c r="C16" s="233" t="str">
        <f>IF($B16="","",IFERROR(VLOOKUP($B16,'カタログ40（2025.12.12更新）※シートは定期更新'!$B$2:$E$854,2,FALSE),"商品コードが間違っています"))</f>
        <v/>
      </c>
      <c r="D16" s="24" t="str">
        <f>IF($C16="","",IFERROR(VLOOKUP($B16,'カタログ40（2025.12.12更新）※シートは定期更新'!$B$2:$E$854,3,FALSE),""))</f>
        <v/>
      </c>
      <c r="E16" s="82"/>
      <c r="F16" s="142" t="str">
        <f>IF($C16="","",IFERROR(VLOOKUP($B16,'カタログ40（2025.12.12更新）※シートは定期更新'!$B$2:$F$854,5,FALSE),""))</f>
        <v/>
      </c>
      <c r="G16" s="26" t="str">
        <f t="shared" si="0"/>
        <v/>
      </c>
      <c r="H16" s="27" t="str">
        <f>IF($C16="","",IFERROR(VLOOKUP($B16,'カタログ40（2025.12.12更新）※シートは定期更新'!$B$2:$E$854,4,FALSE),""))</f>
        <v/>
      </c>
      <c r="I16" s="28" t="str">
        <f t="shared" si="1"/>
        <v/>
      </c>
      <c r="J16" s="107" t="str">
        <f>IF($C16="","",IFERROR(IF(VLOOKUP($B16,'カタログ40（2025.12.12更新）※シートは定期更新'!$B$2:$I$853,6,FALSE)="","",VLOOKUP($B16,'カタログ40（2025.12.12更新）※シートは定期更新'!$B$2:$I$853,6,FALSE)),""))</f>
        <v/>
      </c>
    </row>
    <row r="17" spans="1:10" s="2" customFormat="1" ht="35.1" customHeight="1" x14ac:dyDescent="0.15">
      <c r="A17" s="29">
        <v>6</v>
      </c>
      <c r="B17" s="240"/>
      <c r="C17" s="30" t="str">
        <f>IF($B17="","",IFERROR(VLOOKUP($B17,'カタログ40（2025.12.12更新）※シートは定期更新'!$B$2:$E$854,2,FALSE),"商品コードが間違っています"))</f>
        <v/>
      </c>
      <c r="D17" s="30" t="str">
        <f>IF($C17="","",IFERROR(VLOOKUP($B17,'カタログ40（2025.12.12更新）※シートは定期更新'!$B$2:$E$854,3,FALSE),""))</f>
        <v/>
      </c>
      <c r="E17" s="83"/>
      <c r="F17" s="140" t="str">
        <f>IF($C17="","",IFERROR(VLOOKUP($B17,'カタログ40（2025.12.12更新）※シートは定期更新'!$B$2:$F$854,5,FALSE),""))</f>
        <v/>
      </c>
      <c r="G17" s="32" t="str">
        <f t="shared" si="0"/>
        <v/>
      </c>
      <c r="H17" s="33" t="str">
        <f>IF($C17="","",IFERROR(VLOOKUP($B17,'カタログ40（2025.12.12更新）※シートは定期更新'!$B$2:$E$854,4,FALSE),""))</f>
        <v/>
      </c>
      <c r="I17" s="34" t="str">
        <f t="shared" si="1"/>
        <v/>
      </c>
      <c r="J17" s="107" t="str">
        <f>IF($C17="","",IFERROR(IF(VLOOKUP($B17,'カタログ40（2025.12.12更新）※シートは定期更新'!$B$2:$I$853,6,FALSE)="","",VLOOKUP($B17,'カタログ40（2025.12.12更新）※シートは定期更新'!$B$2:$I$853,6,FALSE)),""))</f>
        <v/>
      </c>
    </row>
    <row r="18" spans="1:10" s="2" customFormat="1" ht="35.1" customHeight="1" x14ac:dyDescent="0.15">
      <c r="A18" s="29">
        <v>7</v>
      </c>
      <c r="B18" s="240"/>
      <c r="C18" s="18" t="str">
        <f>IF($B18="","",IFERROR(VLOOKUP($B18,'カタログ40（2025.12.12更新）※シートは定期更新'!$B$2:$E$854,2,FALSE),"商品コードが間違っています"))</f>
        <v/>
      </c>
      <c r="D18" s="18" t="str">
        <f>IF($C18="","",IFERROR(VLOOKUP($B18,'カタログ40（2025.12.12更新）※シートは定期更新'!$B$2:$E$854,3,FALSE),""))</f>
        <v/>
      </c>
      <c r="E18" s="81"/>
      <c r="F18" s="140" t="str">
        <f>IF($C18="","",IFERROR(VLOOKUP($B18,'カタログ40（2025.12.12更新）※シートは定期更新'!$B$2:$F$854,5,FALSE),""))</f>
        <v/>
      </c>
      <c r="G18" s="20" t="str">
        <f t="shared" si="0"/>
        <v/>
      </c>
      <c r="H18" s="21" t="str">
        <f>IF($C18="","",IFERROR(VLOOKUP($B18,'カタログ40（2025.12.12更新）※シートは定期更新'!$B$2:$E$854,4,FALSE),""))</f>
        <v/>
      </c>
      <c r="I18" s="22" t="str">
        <f t="shared" si="1"/>
        <v/>
      </c>
      <c r="J18" s="107" t="str">
        <f>IF($C18="","",IFERROR(IF(VLOOKUP($B18,'カタログ40（2025.12.12更新）※シートは定期更新'!$B$2:$I$853,6,FALSE)="","",VLOOKUP($B18,'カタログ40（2025.12.12更新）※シートは定期更新'!$B$2:$I$853,6,FALSE)),""))</f>
        <v/>
      </c>
    </row>
    <row r="19" spans="1:10" s="2" customFormat="1" ht="35.1" customHeight="1" x14ac:dyDescent="0.15">
      <c r="A19" s="17">
        <v>8</v>
      </c>
      <c r="B19" s="240"/>
      <c r="C19" s="18" t="str">
        <f>IF($B19="","",IFERROR(VLOOKUP($B19,'カタログ40（2025.12.12更新）※シートは定期更新'!$B$2:$E$854,2,FALSE),"商品コードが間違っています"))</f>
        <v/>
      </c>
      <c r="D19" s="18" t="str">
        <f>IF($C19="","",IFERROR(VLOOKUP($B19,'カタログ40（2025.12.12更新）※シートは定期更新'!$B$2:$E$854,3,FALSE),""))</f>
        <v/>
      </c>
      <c r="E19" s="81"/>
      <c r="F19" s="140" t="str">
        <f>IF($C19="","",IFERROR(VLOOKUP($B19,'カタログ40（2025.12.12更新）※シートは定期更新'!$B$2:$F$854,5,FALSE),""))</f>
        <v/>
      </c>
      <c r="G19" s="20" t="str">
        <f t="shared" si="0"/>
        <v/>
      </c>
      <c r="H19" s="21" t="str">
        <f>IF($C19="","",IFERROR(VLOOKUP($B19,'カタログ40（2025.12.12更新）※シートは定期更新'!$B$2:$E$854,4,FALSE),""))</f>
        <v/>
      </c>
      <c r="I19" s="22" t="str">
        <f t="shared" si="1"/>
        <v/>
      </c>
      <c r="J19" s="107" t="str">
        <f>IF($C19="","",IFERROR(IF(VLOOKUP($B19,'カタログ40（2025.12.12更新）※シートは定期更新'!$B$2:$I$853,6,FALSE)="","",VLOOKUP($B19,'カタログ40（2025.12.12更新）※シートは定期更新'!$B$2:$I$853,6,FALSE)),""))</f>
        <v/>
      </c>
    </row>
    <row r="20" spans="1:10" s="2" customFormat="1" ht="35.1" customHeight="1" x14ac:dyDescent="0.15">
      <c r="A20" s="29">
        <v>9</v>
      </c>
      <c r="B20" s="240"/>
      <c r="C20" s="18" t="str">
        <f>IF($B20="","",IFERROR(VLOOKUP($B20,'カタログ40（2025.12.12更新）※シートは定期更新'!$B$2:$E$854,2,FALSE),"商品コードが間違っています"))</f>
        <v/>
      </c>
      <c r="D20" s="18" t="str">
        <f>IF($C20="","",IFERROR(VLOOKUP($B20,'カタログ40（2025.12.12更新）※シートは定期更新'!$B$2:$E$854,3,FALSE),""))</f>
        <v/>
      </c>
      <c r="E20" s="81"/>
      <c r="F20" s="140" t="str">
        <f>IF($C20="","",IFERROR(VLOOKUP($B20,'カタログ40（2025.12.12更新）※シートは定期更新'!$B$2:$F$854,5,FALSE),""))</f>
        <v/>
      </c>
      <c r="G20" s="20" t="str">
        <f t="shared" si="0"/>
        <v/>
      </c>
      <c r="H20" s="21" t="str">
        <f>IF($C20="","",IFERROR(VLOOKUP($B20,'カタログ40（2025.12.12更新）※シートは定期更新'!$B$2:$E$854,4,FALSE),""))</f>
        <v/>
      </c>
      <c r="I20" s="22" t="str">
        <f t="shared" si="1"/>
        <v/>
      </c>
      <c r="J20" s="107" t="str">
        <f>IF($C20="","",IFERROR(IF(VLOOKUP($B20,'カタログ40（2025.12.12更新）※シートは定期更新'!$B$2:$I$853,6,FALSE)="","",VLOOKUP($B20,'カタログ40（2025.12.12更新）※シートは定期更新'!$B$2:$I$853,6,FALSE)),""))</f>
        <v/>
      </c>
    </row>
    <row r="21" spans="1:10" s="2" customFormat="1" ht="35.1" customHeight="1" x14ac:dyDescent="0.15">
      <c r="A21" s="23">
        <v>10</v>
      </c>
      <c r="B21" s="239"/>
      <c r="C21" s="24" t="str">
        <f>IF($B21="","",IFERROR(VLOOKUP($B21,'カタログ40（2025.12.12更新）※シートは定期更新'!$B$2:$E$854,2,FALSE),"商品コードが間違っています"))</f>
        <v/>
      </c>
      <c r="D21" s="24" t="str">
        <f>IF($C21="","",IFERROR(VLOOKUP($B21,'カタログ40（2025.12.12更新）※シートは定期更新'!$B$2:$E$854,3,FALSE),""))</f>
        <v/>
      </c>
      <c r="E21" s="82"/>
      <c r="F21" s="142" t="str">
        <f>IF($C21="","",IFERROR(VLOOKUP($B21,'カタログ40（2025.12.12更新）※シートは定期更新'!$B$2:$F$854,5,FALSE),""))</f>
        <v/>
      </c>
      <c r="G21" s="26" t="str">
        <f t="shared" si="0"/>
        <v/>
      </c>
      <c r="H21" s="27" t="str">
        <f>IF($C21="","",IFERROR(VLOOKUP($B21,'カタログ40（2025.12.12更新）※シートは定期更新'!$B$2:$E$854,4,FALSE),""))</f>
        <v/>
      </c>
      <c r="I21" s="28" t="str">
        <f t="shared" si="1"/>
        <v/>
      </c>
      <c r="J21" s="107" t="str">
        <f>IF($C21="","",IFERROR(IF(VLOOKUP($B21,'カタログ40（2025.12.12更新）※シートは定期更新'!$B$2:$I$853,6,FALSE)="","",VLOOKUP($B21,'カタログ40（2025.12.12更新）※シートは定期更新'!$B$2:$I$853,6,FALSE)),""))</f>
        <v/>
      </c>
    </row>
    <row r="22" spans="1:10" s="2" customFormat="1" ht="35.1" customHeight="1" x14ac:dyDescent="0.15">
      <c r="A22" s="29">
        <v>11</v>
      </c>
      <c r="B22" s="240"/>
      <c r="C22" s="30" t="str">
        <f>IF($B22="","",IFERROR(VLOOKUP($B22,'カタログ40（2025.12.12更新）※シートは定期更新'!$B$2:$E$854,2,FALSE),"商品コードが間違っています"))</f>
        <v/>
      </c>
      <c r="D22" s="30" t="str">
        <f>IF($C22="","",IFERROR(VLOOKUP($B22,'カタログ40（2025.12.12更新）※シートは定期更新'!$B$2:$E$854,3,FALSE),""))</f>
        <v/>
      </c>
      <c r="E22" s="83"/>
      <c r="F22" s="140" t="str">
        <f>IF($C22="","",IFERROR(VLOOKUP($B22,'カタログ40（2025.12.12更新）※シートは定期更新'!$B$2:$F$854,5,FALSE),""))</f>
        <v/>
      </c>
      <c r="G22" s="32" t="str">
        <f t="shared" si="0"/>
        <v/>
      </c>
      <c r="H22" s="33" t="str">
        <f>IF($C22="","",IFERROR(VLOOKUP($B22,'カタログ40（2025.12.12更新）※シートは定期更新'!$B$2:$E$854,4,FALSE),""))</f>
        <v/>
      </c>
      <c r="I22" s="34" t="str">
        <f t="shared" si="1"/>
        <v/>
      </c>
      <c r="J22" s="107" t="str">
        <f>IF($C22="","",IFERROR(IF(VLOOKUP($B22,'カタログ40（2025.12.12更新）※シートは定期更新'!$B$2:$I$853,6,FALSE)="","",VLOOKUP($B22,'カタログ40（2025.12.12更新）※シートは定期更新'!$B$2:$I$853,6,FALSE)),""))</f>
        <v/>
      </c>
    </row>
    <row r="23" spans="1:10" s="2" customFormat="1" ht="35.1" customHeight="1" x14ac:dyDescent="0.15">
      <c r="A23" s="17">
        <v>12</v>
      </c>
      <c r="B23" s="240"/>
      <c r="C23" s="18" t="str">
        <f>IF($B23="","",IFERROR(VLOOKUP($B23,'カタログ40（2025.12.12更新）※シートは定期更新'!$B$2:$E$854,2,FALSE),"商品コードが間違っています"))</f>
        <v/>
      </c>
      <c r="D23" s="18" t="str">
        <f>IF($C23="","",IFERROR(VLOOKUP($B23,'カタログ40（2025.12.12更新）※シートは定期更新'!$B$2:$E$854,3,FALSE),""))</f>
        <v/>
      </c>
      <c r="E23" s="81"/>
      <c r="F23" s="140" t="str">
        <f>IF($C23="","",IFERROR(VLOOKUP($B23,'カタログ40（2025.12.12更新）※シートは定期更新'!$B$2:$F$854,5,FALSE),""))</f>
        <v/>
      </c>
      <c r="G23" s="20" t="str">
        <f t="shared" si="0"/>
        <v/>
      </c>
      <c r="H23" s="21" t="str">
        <f>IF($C23="","",IFERROR(VLOOKUP($B23,'カタログ40（2025.12.12更新）※シートは定期更新'!$B$2:$E$854,4,FALSE),""))</f>
        <v/>
      </c>
      <c r="I23" s="22" t="str">
        <f t="shared" si="1"/>
        <v/>
      </c>
      <c r="J23" s="107" t="str">
        <f>IF($C23="","",IFERROR(IF(VLOOKUP($B23,'カタログ40（2025.12.12更新）※シートは定期更新'!$B$2:$I$853,6,FALSE)="","",VLOOKUP($B23,'カタログ40（2025.12.12更新）※シートは定期更新'!$B$2:$I$853,6,FALSE)),""))</f>
        <v/>
      </c>
    </row>
    <row r="24" spans="1:10" s="2" customFormat="1" ht="35.1" customHeight="1" x14ac:dyDescent="0.15">
      <c r="A24" s="29">
        <v>13</v>
      </c>
      <c r="B24" s="241"/>
      <c r="C24" s="18" t="str">
        <f>IF($B24="","",IFERROR(VLOOKUP($B24,'カタログ40（2025.12.12更新）※シートは定期更新'!$B$2:$E$854,2,FALSE),"商品コードが間違っています"))</f>
        <v/>
      </c>
      <c r="D24" s="18" t="str">
        <f>IF($C24="","",IFERROR(VLOOKUP($B24,'カタログ40（2025.12.12更新）※シートは定期更新'!$B$2:$E$854,3,FALSE),""))</f>
        <v/>
      </c>
      <c r="E24" s="81"/>
      <c r="F24" s="140" t="str">
        <f>IF($C24="","",IFERROR(VLOOKUP($B24,'カタログ40（2025.12.12更新）※シートは定期更新'!$B$2:$F$854,5,FALSE),""))</f>
        <v/>
      </c>
      <c r="G24" s="20" t="str">
        <f t="shared" si="0"/>
        <v/>
      </c>
      <c r="H24" s="21" t="str">
        <f>IF($C24="","",IFERROR(VLOOKUP($B24,'カタログ40（2025.12.12更新）※シートは定期更新'!$B$2:$E$854,4,FALSE),""))</f>
        <v/>
      </c>
      <c r="I24" s="22" t="str">
        <f t="shared" si="1"/>
        <v/>
      </c>
      <c r="J24" s="107" t="str">
        <f>IF($C24="","",IFERROR(IF(VLOOKUP($B24,'カタログ40（2025.12.12更新）※シートは定期更新'!$B$2:$I$853,6,FALSE)="","",VLOOKUP($B24,'カタログ40（2025.12.12更新）※シートは定期更新'!$B$2:$I$853,6,FALSE)),""))</f>
        <v/>
      </c>
    </row>
    <row r="25" spans="1:10" s="2" customFormat="1" ht="35.1" customHeight="1" x14ac:dyDescent="0.15">
      <c r="A25" s="17">
        <v>14</v>
      </c>
      <c r="B25" s="241"/>
      <c r="C25" s="18" t="str">
        <f>IF($B25="","",IFERROR(VLOOKUP($B25,'カタログ40（2025.12.12更新）※シートは定期更新'!$B$2:$E$854,2,FALSE),"商品コードが間違っています"))</f>
        <v/>
      </c>
      <c r="D25" s="18" t="str">
        <f>IF($C25="","",IFERROR(VLOOKUP($B25,'カタログ40（2025.12.12更新）※シートは定期更新'!$B$2:$E$854,3,FALSE),""))</f>
        <v/>
      </c>
      <c r="E25" s="81"/>
      <c r="F25" s="140" t="str">
        <f>IF($C25="","",IFERROR(VLOOKUP($B25,'カタログ40（2025.12.12更新）※シートは定期更新'!$B$2:$F$854,5,FALSE),""))</f>
        <v/>
      </c>
      <c r="G25" s="20" t="str">
        <f t="shared" si="0"/>
        <v/>
      </c>
      <c r="H25" s="21" t="str">
        <f>IF($C25="","",IFERROR(VLOOKUP($B25,'カタログ40（2025.12.12更新）※シートは定期更新'!$B$2:$E$854,4,FALSE),""))</f>
        <v/>
      </c>
      <c r="I25" s="22" t="str">
        <f t="shared" si="1"/>
        <v/>
      </c>
      <c r="J25" s="107" t="str">
        <f>IF($C25="","",IFERROR(IF(VLOOKUP($B25,'カタログ40（2025.12.12更新）※シートは定期更新'!$B$2:$I$853,6,FALSE)="","",VLOOKUP($B25,'カタログ40（2025.12.12更新）※シートは定期更新'!$B$2:$I$853,6,FALSE)),""))</f>
        <v/>
      </c>
    </row>
    <row r="26" spans="1:10" s="2" customFormat="1" ht="35.1" customHeight="1" x14ac:dyDescent="0.15">
      <c r="A26" s="232">
        <v>15</v>
      </c>
      <c r="B26" s="242"/>
      <c r="C26" s="24" t="str">
        <f>IF($B26="","",IFERROR(VLOOKUP($B26,'カタログ40（2025.12.12更新）※シートは定期更新'!$B$2:$E$854,2,FALSE),"商品コードが間違っています"))</f>
        <v/>
      </c>
      <c r="D26" s="24" t="str">
        <f>IF($C26="","",IFERROR(VLOOKUP($B26,'カタログ40（2025.12.12更新）※シートは定期更新'!$B$2:$E$854,3,FALSE),""))</f>
        <v/>
      </c>
      <c r="E26" s="82"/>
      <c r="F26" s="142" t="str">
        <f>IF($C26="","",IFERROR(VLOOKUP($B26,'カタログ40（2025.12.12更新）※シートは定期更新'!$B$2:$F$854,5,FALSE),""))</f>
        <v/>
      </c>
      <c r="G26" s="26" t="str">
        <f t="shared" si="0"/>
        <v/>
      </c>
      <c r="H26" s="27" t="str">
        <f>IF($C26="","",IFERROR(VLOOKUP($B26,'カタログ40（2025.12.12更新）※シートは定期更新'!$B$2:$E$854,4,FALSE),""))</f>
        <v/>
      </c>
      <c r="I26" s="28" t="str">
        <f t="shared" si="1"/>
        <v/>
      </c>
      <c r="J26" s="107" t="str">
        <f>IF($C26="","",IFERROR(IF(VLOOKUP($B26,'カタログ40（2025.12.12更新）※シートは定期更新'!$B$2:$I$853,6,FALSE)="","",VLOOKUP($B26,'カタログ40（2025.12.12更新）※シートは定期更新'!$B$2:$I$853,6,FALSE)),""))</f>
        <v/>
      </c>
    </row>
    <row r="27" spans="1:10" s="2" customFormat="1" ht="35.1" customHeight="1" x14ac:dyDescent="0.15">
      <c r="A27" s="29">
        <v>16</v>
      </c>
      <c r="B27" s="241"/>
      <c r="C27" s="30" t="str">
        <f>IF($B27="","",IFERROR(VLOOKUP($B27,'カタログ40（2025.12.12更新）※シートは定期更新'!$B$2:$E$854,2,FALSE),"商品コードが間違っています"))</f>
        <v/>
      </c>
      <c r="D27" s="30" t="str">
        <f>IF($C27="","",IFERROR(VLOOKUP($B27,'カタログ40（2025.12.12更新）※シートは定期更新'!$B$2:$E$854,3,FALSE),""))</f>
        <v/>
      </c>
      <c r="E27" s="83"/>
      <c r="F27" s="140" t="str">
        <f>IF($C27="","",IFERROR(VLOOKUP($B27,'カタログ40（2025.12.12更新）※シートは定期更新'!$B$2:$F$854,5,FALSE),""))</f>
        <v/>
      </c>
      <c r="G27" s="32" t="str">
        <f t="shared" si="0"/>
        <v/>
      </c>
      <c r="H27" s="33" t="str">
        <f>IF($C27="","",IFERROR(VLOOKUP($B27,'カタログ40（2025.12.12更新）※シートは定期更新'!$B$2:$E$854,4,FALSE),""))</f>
        <v/>
      </c>
      <c r="I27" s="34" t="str">
        <f t="shared" si="1"/>
        <v/>
      </c>
      <c r="J27" s="107" t="str">
        <f>IF($C27="","",IFERROR(IF(VLOOKUP($B27,'カタログ40（2025.12.12更新）※シートは定期更新'!$B$2:$I$853,6,FALSE)="","",VLOOKUP($B27,'カタログ40（2025.12.12更新）※シートは定期更新'!$B$2:$I$853,6,FALSE)),""))</f>
        <v/>
      </c>
    </row>
    <row r="28" spans="1:10" s="2" customFormat="1" ht="35.1" customHeight="1" x14ac:dyDescent="0.15">
      <c r="A28" s="29">
        <v>17</v>
      </c>
      <c r="B28" s="240"/>
      <c r="C28" s="18" t="str">
        <f>IF($B28="","",IFERROR(VLOOKUP($B28,'カタログ40（2025.12.12更新）※シートは定期更新'!$B$2:$E$854,2,FALSE),"商品コードが間違っています"))</f>
        <v/>
      </c>
      <c r="D28" s="18" t="str">
        <f>IF($C28="","",IFERROR(VLOOKUP($B28,'カタログ40（2025.12.12更新）※シートは定期更新'!$B$2:$E$854,3,FALSE),""))</f>
        <v/>
      </c>
      <c r="E28" s="81"/>
      <c r="F28" s="140" t="str">
        <f>IF($C28="","",IFERROR(VLOOKUP($B28,'カタログ40（2025.12.12更新）※シートは定期更新'!$B$2:$F$854,5,FALSE),""))</f>
        <v/>
      </c>
      <c r="G28" s="20" t="str">
        <f t="shared" si="0"/>
        <v/>
      </c>
      <c r="H28" s="21" t="str">
        <f>IF($C28="","",IFERROR(VLOOKUP($B28,'カタログ40（2025.12.12更新）※シートは定期更新'!$B$2:$E$854,4,FALSE),""))</f>
        <v/>
      </c>
      <c r="I28" s="22" t="str">
        <f t="shared" si="1"/>
        <v/>
      </c>
      <c r="J28" s="107" t="str">
        <f>IF($C28="","",IFERROR(IF(VLOOKUP($B28,'カタログ40（2025.12.12更新）※シートは定期更新'!$B$2:$I$853,6,FALSE)="","",VLOOKUP($B28,'カタログ40（2025.12.12更新）※シートは定期更新'!$B$2:$I$853,6,FALSE)),""))</f>
        <v/>
      </c>
    </row>
    <row r="29" spans="1:10" s="2" customFormat="1" ht="35.1" customHeight="1" x14ac:dyDescent="0.15">
      <c r="A29" s="17">
        <v>18</v>
      </c>
      <c r="B29" s="240"/>
      <c r="C29" s="18" t="str">
        <f>IF($B29="","",IFERROR(VLOOKUP($B29,'カタログ40（2025.12.12更新）※シートは定期更新'!$B$2:$E$854,2,FALSE),"商品コードが間違っています"))</f>
        <v/>
      </c>
      <c r="D29" s="18" t="str">
        <f>IF($C29="","",IFERROR(VLOOKUP($B29,'カタログ40（2025.12.12更新）※シートは定期更新'!$B$2:$E$854,3,FALSE),""))</f>
        <v/>
      </c>
      <c r="E29" s="81"/>
      <c r="F29" s="140" t="str">
        <f>IF($C29="","",IFERROR(VLOOKUP($B29,'カタログ40（2025.12.12更新）※シートは定期更新'!$B$2:$F$854,5,FALSE),""))</f>
        <v/>
      </c>
      <c r="G29" s="20" t="str">
        <f t="shared" si="0"/>
        <v/>
      </c>
      <c r="H29" s="21" t="str">
        <f>IF($C29="","",IFERROR(VLOOKUP($B29,'カタログ40（2025.12.12更新）※シートは定期更新'!$B$2:$E$854,4,FALSE),""))</f>
        <v/>
      </c>
      <c r="I29" s="22" t="str">
        <f t="shared" si="1"/>
        <v/>
      </c>
      <c r="J29" s="107" t="str">
        <f>IF($C29="","",IFERROR(IF(VLOOKUP($B29,'カタログ40（2025.12.12更新）※シートは定期更新'!$B$2:$I$853,6,FALSE)="","",VLOOKUP($B29,'カタログ40（2025.12.12更新）※シートは定期更新'!$B$2:$I$853,6,FALSE)),""))</f>
        <v/>
      </c>
    </row>
    <row r="30" spans="1:10" s="2" customFormat="1" ht="35.1" customHeight="1" x14ac:dyDescent="0.15">
      <c r="A30" s="29">
        <v>19</v>
      </c>
      <c r="B30" s="237"/>
      <c r="C30" s="18" t="str">
        <f>IF($B30="","",IFERROR(VLOOKUP($B30,'カタログ40（2025.12.12更新）※シートは定期更新'!$B$2:$E$854,2,FALSE),"商品コードが間違っています"))</f>
        <v/>
      </c>
      <c r="D30" s="18" t="str">
        <f>IF($C30="","",IFERROR(VLOOKUP($B30,'カタログ40（2025.12.12更新）※シートは定期更新'!$B$2:$E$854,3,FALSE),""))</f>
        <v/>
      </c>
      <c r="E30" s="81"/>
      <c r="F30" s="140" t="str">
        <f>IF($C30="","",IFERROR(VLOOKUP($B30,'カタログ40（2025.12.12更新）※シートは定期更新'!$B$2:$F$854,5,FALSE),""))</f>
        <v/>
      </c>
      <c r="G30" s="20" t="str">
        <f t="shared" si="0"/>
        <v/>
      </c>
      <c r="H30" s="21" t="str">
        <f>IF($C30="","",IFERROR(VLOOKUP($B30,'カタログ40（2025.12.12更新）※シートは定期更新'!$B$2:$E$854,4,FALSE),""))</f>
        <v/>
      </c>
      <c r="I30" s="22" t="str">
        <f t="shared" si="1"/>
        <v/>
      </c>
      <c r="J30" s="107" t="str">
        <f>IF($C30="","",IFERROR(IF(VLOOKUP($B30,'カタログ40（2025.12.12更新）※シートは定期更新'!$B$2:$I$853,6,FALSE)="","",VLOOKUP($B30,'カタログ40（2025.12.12更新）※シートは定期更新'!$B$2:$I$853,6,FALSE)),""))</f>
        <v/>
      </c>
    </row>
    <row r="31" spans="1:10" s="2" customFormat="1" ht="35.1" customHeight="1" x14ac:dyDescent="0.15">
      <c r="A31" s="23">
        <v>20</v>
      </c>
      <c r="B31" s="243"/>
      <c r="C31" s="24" t="str">
        <f>IF($B31="","",IFERROR(VLOOKUP($B31,'カタログ40（2025.12.12更新）※シートは定期更新'!$B$2:$E$854,2,FALSE),"商品コードが間違っています"))</f>
        <v/>
      </c>
      <c r="D31" s="24" t="str">
        <f>IF($C31="","",IFERROR(VLOOKUP($B31,'カタログ40（2025.12.12更新）※シートは定期更新'!$B$2:$E$854,3,FALSE),""))</f>
        <v/>
      </c>
      <c r="E31" s="82"/>
      <c r="F31" s="142" t="str">
        <f>IF($C31="","",IFERROR(VLOOKUP($B31,'カタログ40（2025.12.12更新）※シートは定期更新'!$B$2:$F$854,5,FALSE),""))</f>
        <v/>
      </c>
      <c r="G31" s="26" t="str">
        <f t="shared" si="0"/>
        <v/>
      </c>
      <c r="H31" s="27" t="str">
        <f>IF($C31="","",IFERROR(VLOOKUP($B31,'カタログ40（2025.12.12更新）※シートは定期更新'!$B$2:$E$854,4,FALSE),""))</f>
        <v/>
      </c>
      <c r="I31" s="28" t="str">
        <f t="shared" si="1"/>
        <v/>
      </c>
      <c r="J31" s="107" t="str">
        <f>IF($C31="","",IFERROR(IF(VLOOKUP($B31,'カタログ40（2025.12.12更新）※シートは定期更新'!$B$2:$I$853,6,FALSE)="","",VLOOKUP($B31,'カタログ40（2025.12.12更新）※シートは定期更新'!$B$2:$I$853,6,FALSE)),""))</f>
        <v/>
      </c>
    </row>
    <row r="32" spans="1:10" s="2" customFormat="1" ht="35.1" customHeight="1" x14ac:dyDescent="0.15">
      <c r="A32" s="29">
        <v>21</v>
      </c>
      <c r="B32" s="240"/>
      <c r="C32" s="30" t="str">
        <f>IF($B32="","",IFERROR(VLOOKUP($B32,'カタログ40（2025.12.12更新）※シートは定期更新'!$B$2:$E$854,2,FALSE),"商品コードが間違っています"))</f>
        <v/>
      </c>
      <c r="D32" s="30" t="str">
        <f>IF($C32="","",IFERROR(VLOOKUP($B32,'カタログ40（2025.12.12更新）※シートは定期更新'!$B$2:$E$854,3,FALSE),""))</f>
        <v/>
      </c>
      <c r="E32" s="83"/>
      <c r="F32" s="140" t="str">
        <f>IF($C32="","",IFERROR(VLOOKUP($B32,'カタログ40（2025.12.12更新）※シートは定期更新'!$B$2:$F$854,5,FALSE),""))</f>
        <v/>
      </c>
      <c r="G32" s="32" t="str">
        <f t="shared" ref="G32:G36" si="2">IF(E32="","",IF(F32="","",E32*F32))</f>
        <v/>
      </c>
      <c r="H32" s="33" t="str">
        <f>IF($C32="","",IFERROR(VLOOKUP($B32,'カタログ40（2025.12.12更新）※シートは定期更新'!$B$2:$E$854,4,FALSE),""))</f>
        <v/>
      </c>
      <c r="I32" s="34" t="str">
        <f t="shared" ref="I32:I36" si="3">IF(H32="","",E32*H32)</f>
        <v/>
      </c>
      <c r="J32" s="107" t="str">
        <f>IF($C32="","",IFERROR(IF(VLOOKUP($B32,'カタログ40（2025.12.12更新）※シートは定期更新'!$B$2:$I$853,6,FALSE)="","",VLOOKUP($B32,'カタログ40（2025.12.12更新）※シートは定期更新'!$B$2:$I$853,6,FALSE)),""))</f>
        <v/>
      </c>
    </row>
    <row r="33" spans="1:10" s="2" customFormat="1" ht="35.1" customHeight="1" x14ac:dyDescent="0.15">
      <c r="A33" s="17">
        <v>22</v>
      </c>
      <c r="B33" s="240"/>
      <c r="C33" s="18" t="str">
        <f>IF($B33="","",IFERROR(VLOOKUP($B33,'カタログ40（2025.12.12更新）※シートは定期更新'!$B$2:$E$854,2,FALSE),"商品コードが間違っています"))</f>
        <v/>
      </c>
      <c r="D33" s="18" t="str">
        <f>IF($C33="","",IFERROR(VLOOKUP($B33,'カタログ40（2025.12.12更新）※シートは定期更新'!$B$2:$E$854,3,FALSE),""))</f>
        <v/>
      </c>
      <c r="E33" s="81"/>
      <c r="F33" s="140" t="str">
        <f>IF($C33="","",IFERROR(VLOOKUP($B33,'カタログ40（2025.12.12更新）※シートは定期更新'!$B$2:$F$854,5,FALSE),""))</f>
        <v/>
      </c>
      <c r="G33" s="20" t="str">
        <f t="shared" si="2"/>
        <v/>
      </c>
      <c r="H33" s="21" t="str">
        <f>IF($C33="","",IFERROR(VLOOKUP($B33,'カタログ40（2025.12.12更新）※シートは定期更新'!$B$2:$E$854,4,FALSE),""))</f>
        <v/>
      </c>
      <c r="I33" s="22" t="str">
        <f t="shared" si="3"/>
        <v/>
      </c>
      <c r="J33" s="107" t="str">
        <f>IF($C33="","",IFERROR(IF(VLOOKUP($B33,'カタログ40（2025.12.12更新）※シートは定期更新'!$B$2:$I$853,6,FALSE)="","",VLOOKUP($B33,'カタログ40（2025.12.12更新）※シートは定期更新'!$B$2:$I$853,6,FALSE)),""))</f>
        <v/>
      </c>
    </row>
    <row r="34" spans="1:10" s="2" customFormat="1" ht="35.1" customHeight="1" x14ac:dyDescent="0.15">
      <c r="A34" s="29">
        <v>23</v>
      </c>
      <c r="B34" s="240"/>
      <c r="C34" s="18" t="str">
        <f>IF($B34="","",IFERROR(VLOOKUP($B34,'カタログ40（2025.12.12更新）※シートは定期更新'!$B$2:$E$854,2,FALSE),"商品コードが間違っています"))</f>
        <v/>
      </c>
      <c r="D34" s="18" t="str">
        <f>IF($C34="","",IFERROR(VLOOKUP($B34,'カタログ40（2025.12.12更新）※シートは定期更新'!$B$2:$E$854,3,FALSE),""))</f>
        <v/>
      </c>
      <c r="E34" s="81"/>
      <c r="F34" s="140" t="str">
        <f>IF($C34="","",IFERROR(VLOOKUP($B34,'カタログ40（2025.12.12更新）※シートは定期更新'!$B$2:$F$854,5,FALSE),""))</f>
        <v/>
      </c>
      <c r="G34" s="20" t="str">
        <f t="shared" si="2"/>
        <v/>
      </c>
      <c r="H34" s="21" t="str">
        <f>IF($C34="","",IFERROR(VLOOKUP($B34,'カタログ40（2025.12.12更新）※シートは定期更新'!$B$2:$E$854,4,FALSE),""))</f>
        <v/>
      </c>
      <c r="I34" s="22" t="str">
        <f t="shared" si="3"/>
        <v/>
      </c>
      <c r="J34" s="107" t="str">
        <f>IF($C34="","",IFERROR(IF(VLOOKUP($B34,'カタログ40（2025.12.12更新）※シートは定期更新'!$B$2:$I$853,6,FALSE)="","",VLOOKUP($B34,'カタログ40（2025.12.12更新）※シートは定期更新'!$B$2:$I$853,6,FALSE)),""))</f>
        <v/>
      </c>
    </row>
    <row r="35" spans="1:10" s="2" customFormat="1" ht="35.1" customHeight="1" x14ac:dyDescent="0.15">
      <c r="A35" s="17">
        <v>24</v>
      </c>
      <c r="B35" s="240"/>
      <c r="C35" s="18" t="str">
        <f>IF($B35="","",IFERROR(VLOOKUP($B35,'カタログ40（2025.12.12更新）※シートは定期更新'!$B$2:$E$854,2,FALSE),"商品コードが間違っています"))</f>
        <v/>
      </c>
      <c r="D35" s="18" t="str">
        <f>IF($C35="","",IFERROR(VLOOKUP($B35,'カタログ40（2025.12.12更新）※シートは定期更新'!$B$2:$E$854,3,FALSE),""))</f>
        <v/>
      </c>
      <c r="E35" s="81"/>
      <c r="F35" s="140" t="str">
        <f>IF($C35="","",IFERROR(VLOOKUP($B35,'カタログ40（2025.12.12更新）※シートは定期更新'!$B$2:$F$854,5,FALSE),""))</f>
        <v/>
      </c>
      <c r="G35" s="20" t="str">
        <f t="shared" si="2"/>
        <v/>
      </c>
      <c r="H35" s="21" t="str">
        <f>IF($C35="","",IFERROR(VLOOKUP($B35,'カタログ40（2025.12.12更新）※シートは定期更新'!$B$2:$E$854,4,FALSE),""))</f>
        <v/>
      </c>
      <c r="I35" s="22" t="str">
        <f t="shared" si="3"/>
        <v/>
      </c>
      <c r="J35" s="107" t="str">
        <f>IF($C35="","",IFERROR(IF(VLOOKUP($B35,'カタログ40（2025.12.12更新）※シートは定期更新'!$B$2:$I$853,6,FALSE)="","",VLOOKUP($B35,'カタログ40（2025.12.12更新）※シートは定期更新'!$B$2:$I$853,6,FALSE)),""))</f>
        <v/>
      </c>
    </row>
    <row r="36" spans="1:10" s="2" customFormat="1" ht="35.1" customHeight="1" x14ac:dyDescent="0.15">
      <c r="A36" s="232">
        <v>25</v>
      </c>
      <c r="B36" s="243"/>
      <c r="C36" s="24" t="str">
        <f>IF($B36="","",IFERROR(VLOOKUP($B36,'カタログ40（2025.12.12更新）※シートは定期更新'!$B$2:$E$854,2,FALSE),"商品コードが間違っています"))</f>
        <v/>
      </c>
      <c r="D36" s="24" t="str">
        <f>IF($C36="","",IFERROR(VLOOKUP($B36,'カタログ40（2025.12.12更新）※シートは定期更新'!$B$2:$E$854,3,FALSE),""))</f>
        <v/>
      </c>
      <c r="E36" s="82"/>
      <c r="F36" s="142" t="str">
        <f>IF($C36="","",IFERROR(VLOOKUP($B36,'カタログ40（2025.12.12更新）※シートは定期更新'!$B$2:$F$854,5,FALSE),""))</f>
        <v/>
      </c>
      <c r="G36" s="26" t="str">
        <f t="shared" si="2"/>
        <v/>
      </c>
      <c r="H36" s="27" t="str">
        <f>IF($C36="","",IFERROR(VLOOKUP($B36,'カタログ40（2025.12.12更新）※シートは定期更新'!$B$2:$E$854,4,FALSE),""))</f>
        <v/>
      </c>
      <c r="I36" s="28" t="str">
        <f t="shared" si="3"/>
        <v/>
      </c>
      <c r="J36" s="107" t="str">
        <f>IF($C36="","",IFERROR(IF(VLOOKUP($B36,'カタログ40（2025.12.12更新）※シートは定期更新'!$B$2:$I$853,6,FALSE)="","",VLOOKUP($B36,'カタログ40（2025.12.12更新）※シートは定期更新'!$B$2:$I$853,6,FALSE)),""))</f>
        <v/>
      </c>
    </row>
    <row r="37" spans="1:10" s="2" customFormat="1" ht="35.1" customHeight="1" x14ac:dyDescent="0.15">
      <c r="A37" s="29">
        <v>26</v>
      </c>
      <c r="B37" s="237"/>
      <c r="C37" s="30" t="str">
        <f>IF($B37="","",IFERROR(VLOOKUP($B37,'カタログ40（2025.12.12更新）※シートは定期更新'!$B$2:$E$854,2,FALSE),"商品コードが間違っています"))</f>
        <v/>
      </c>
      <c r="D37" s="30" t="str">
        <f>IF($C37="","",IFERROR(VLOOKUP($B37,'カタログ40（2025.12.12更新）※シートは定期更新'!$B$2:$E$854,3,FALSE),""))</f>
        <v/>
      </c>
      <c r="E37" s="83"/>
      <c r="F37" s="140" t="str">
        <f>IF($C37="","",IFERROR(VLOOKUP($B37,'カタログ40（2025.12.12更新）※シートは定期更新'!$B$2:$F$854,5,FALSE),""))</f>
        <v/>
      </c>
      <c r="G37" s="32" t="str">
        <f t="shared" si="0"/>
        <v/>
      </c>
      <c r="H37" s="33" t="str">
        <f>IF($C37="","",IFERROR(VLOOKUP($B37,'カタログ40（2025.12.12更新）※シートは定期更新'!$B$2:$E$854,4,FALSE),""))</f>
        <v/>
      </c>
      <c r="I37" s="34" t="str">
        <f t="shared" si="1"/>
        <v/>
      </c>
      <c r="J37" s="107" t="str">
        <f>IF($C37="","",IFERROR(IF(VLOOKUP($B37,'カタログ40（2025.12.12更新）※シートは定期更新'!$B$2:$I$853,6,FALSE)="","",VLOOKUP($B37,'カタログ40（2025.12.12更新）※シートは定期更新'!$B$2:$I$853,6,FALSE)),""))</f>
        <v/>
      </c>
    </row>
    <row r="38" spans="1:10" s="2" customFormat="1" ht="35.1" customHeight="1" x14ac:dyDescent="0.15">
      <c r="A38" s="17">
        <v>27</v>
      </c>
      <c r="B38" s="244"/>
      <c r="C38" s="18" t="str">
        <f>IF($B38="","",IFERROR(VLOOKUP($B38,'カタログ40（2025.12.12更新）※シートは定期更新'!$B$2:$E$854,2,FALSE),"商品コードが間違っています"))</f>
        <v/>
      </c>
      <c r="D38" s="18" t="str">
        <f>IF($C38="","",IFERROR(VLOOKUP($B38,'カタログ40（2025.12.12更新）※シートは定期更新'!$B$2:$E$854,3,FALSE),""))</f>
        <v/>
      </c>
      <c r="E38" s="81"/>
      <c r="F38" s="140" t="str">
        <f>IF($C38="","",IFERROR(VLOOKUP($B38,'カタログ40（2025.12.12更新）※シートは定期更新'!$B$2:$F$854,5,FALSE),""))</f>
        <v/>
      </c>
      <c r="G38" s="20" t="str">
        <f t="shared" si="0"/>
        <v/>
      </c>
      <c r="H38" s="21" t="str">
        <f>IF($C38="","",IFERROR(VLOOKUP($B38,'カタログ40（2025.12.12更新）※シートは定期更新'!$B$2:$E$854,4,FALSE),""))</f>
        <v/>
      </c>
      <c r="I38" s="22" t="str">
        <f t="shared" si="1"/>
        <v/>
      </c>
      <c r="J38" s="107" t="str">
        <f>IF($C38="","",IFERROR(IF(VLOOKUP($B38,'カタログ40（2025.12.12更新）※シートは定期更新'!$B$2:$I$853,6,FALSE)="","",VLOOKUP($B38,'カタログ40（2025.12.12更新）※シートは定期更新'!$B$2:$I$853,6,FALSE)),""))</f>
        <v/>
      </c>
    </row>
    <row r="39" spans="1:10" s="2" customFormat="1" ht="35.1" customHeight="1" x14ac:dyDescent="0.15">
      <c r="A39" s="29">
        <v>28</v>
      </c>
      <c r="B39" s="231"/>
      <c r="C39" s="18" t="str">
        <f>IF($B39="","",IFERROR(VLOOKUP($B39,'カタログ40（2025.12.12更新）※シートは定期更新'!$B$2:$E$854,2,FALSE),"商品コードが間違っています"))</f>
        <v/>
      </c>
      <c r="D39" s="18" t="str">
        <f>IF($C39="","",IFERROR(VLOOKUP($B39,'カタログ40（2025.12.12更新）※シートは定期更新'!$B$2:$E$854,3,FALSE),""))</f>
        <v/>
      </c>
      <c r="E39" s="81"/>
      <c r="F39" s="140" t="str">
        <f>IF($C39="","",IFERROR(VLOOKUP($B39,'カタログ40（2025.12.12更新）※シートは定期更新'!$B$2:$F$854,5,FALSE),""))</f>
        <v/>
      </c>
      <c r="G39" s="20" t="str">
        <f t="shared" si="0"/>
        <v/>
      </c>
      <c r="H39" s="21" t="str">
        <f>IF($C39="","",IFERROR(VLOOKUP($B39,'カタログ40（2025.12.12更新）※シートは定期更新'!$B$2:$E$854,4,FALSE),""))</f>
        <v/>
      </c>
      <c r="I39" s="22" t="str">
        <f t="shared" si="1"/>
        <v/>
      </c>
      <c r="J39" s="107" t="str">
        <f>IF($C39="","",IFERROR(IF(VLOOKUP($B39,'カタログ40（2025.12.12更新）※シートは定期更新'!$B$2:$I$853,6,FALSE)="","",VLOOKUP($B39,'カタログ40（2025.12.12更新）※シートは定期更新'!$B$2:$I$853,6,FALSE)),""))</f>
        <v/>
      </c>
    </row>
    <row r="40" spans="1:10" s="2" customFormat="1" ht="35.1" customHeight="1" x14ac:dyDescent="0.15">
      <c r="A40" s="17">
        <v>29</v>
      </c>
      <c r="B40" s="230"/>
      <c r="C40" s="18" t="str">
        <f>IF($B40="","",IFERROR(VLOOKUP($B40,'カタログ40（2025.12.12更新）※シートは定期更新'!$B$2:$E$854,2,FALSE),"商品コードが間違っています"))</f>
        <v/>
      </c>
      <c r="D40" s="18" t="str">
        <f>IF($C40="","",IFERROR(VLOOKUP($B40,'カタログ40（2025.12.12更新）※シートは定期更新'!$B$2:$E$854,3,FALSE),""))</f>
        <v/>
      </c>
      <c r="E40" s="81"/>
      <c r="F40" s="140" t="str">
        <f>IF($C40="","",IFERROR(VLOOKUP($B40,'カタログ40（2025.12.12更新）※シートは定期更新'!$B$2:$F$854,5,FALSE),""))</f>
        <v/>
      </c>
      <c r="G40" s="20" t="str">
        <f t="shared" si="0"/>
        <v/>
      </c>
      <c r="H40" s="21" t="str">
        <f>IF($C40="","",IFERROR(VLOOKUP($B40,'カタログ40（2025.12.12更新）※シートは定期更新'!$B$2:$E$854,4,FALSE),""))</f>
        <v/>
      </c>
      <c r="I40" s="22" t="str">
        <f t="shared" si="1"/>
        <v/>
      </c>
      <c r="J40" s="107" t="str">
        <f>IF($C40="","",IFERROR(IF(VLOOKUP($B40,'カタログ40（2025.12.12更新）※シートは定期更新'!$B$2:$I$853,6,FALSE)="","",VLOOKUP($B40,'カタログ40（2025.12.12更新）※シートは定期更新'!$B$2:$I$853,6,FALSE)),""))</f>
        <v/>
      </c>
    </row>
    <row r="41" spans="1:10" s="2" customFormat="1" ht="35.1" customHeight="1" thickBot="1" x14ac:dyDescent="0.2">
      <c r="A41" s="29">
        <v>30</v>
      </c>
      <c r="B41" s="229"/>
      <c r="C41" s="36" t="str">
        <f>IF($B41="","",IFERROR(VLOOKUP($B41,'カタログ40（2025.12.12更新）※シートは定期更新'!$B$2:$E$854,2,FALSE),"商品コードが間違っています"))</f>
        <v/>
      </c>
      <c r="D41" s="36" t="str">
        <f>IF($C41="","",IFERROR(VLOOKUP($B41,'カタログ40（2025.12.12更新）※シートは定期更新'!$B$2:$E$854,3,FALSE),""))</f>
        <v/>
      </c>
      <c r="E41" s="84"/>
      <c r="F41" s="140" t="str">
        <f>IF($C41="","",IFERROR(VLOOKUP($B41,'カタログ40（2025.12.12更新）※シートは定期更新'!$B$2:$F$854,5,FALSE),""))</f>
        <v/>
      </c>
      <c r="G41" s="38" t="str">
        <f t="shared" si="0"/>
        <v/>
      </c>
      <c r="H41" s="39" t="str">
        <f>IF($C41="","",IFERROR(VLOOKUP($B41,'カタログ40（2025.12.12更新）※シートは定期更新'!$B$2:$E$854,4,FALSE),""))</f>
        <v/>
      </c>
      <c r="I41" s="40" t="str">
        <f t="shared" si="1"/>
        <v/>
      </c>
      <c r="J41" s="107" t="str">
        <f>IF($C41="","",IFERROR(IF(VLOOKUP($B41,'カタログ40（2025.12.12更新）※シートは定期更新'!$B$2:$I$853,6,FALSE)="","",VLOOKUP($B41,'カタログ40（2025.12.12更新）※シートは定期更新'!$B$2:$I$853,6,FALSE)),""))</f>
        <v/>
      </c>
    </row>
    <row r="42" spans="1:10" s="2" customFormat="1" ht="42.75" customHeight="1" thickTop="1" thickBot="1" x14ac:dyDescent="0.2">
      <c r="A42" s="573" t="s">
        <v>11</v>
      </c>
      <c r="B42" s="574"/>
      <c r="C42" s="574"/>
      <c r="D42" s="575"/>
      <c r="E42" s="41">
        <f>SUM(E12:E41)</f>
        <v>0</v>
      </c>
      <c r="F42" s="73"/>
      <c r="G42" s="42">
        <f>SUM(G12:G41)</f>
        <v>0</v>
      </c>
      <c r="H42" s="74"/>
      <c r="I42" s="43">
        <f>SUM(I12:I41)</f>
        <v>0</v>
      </c>
      <c r="J42" s="107" t="str">
        <f>IF($C42="","",IFERROR(IF(VLOOKUP($B42,'カタログ40（2025.12.12更新）※シートは定期更新'!$B$2:$I$853,6,FALSE)="","",VLOOKUP($B42,'カタログ40（2025.12.12更新）※シートは定期更新'!$B$2:$I$853,6,FALSE)),""))</f>
        <v/>
      </c>
    </row>
    <row r="43" spans="1:10" s="1" customFormat="1" ht="45" customHeight="1" thickTop="1" thickBot="1" x14ac:dyDescent="0.2">
      <c r="A43" s="46"/>
      <c r="B43" s="576" t="s">
        <v>407</v>
      </c>
      <c r="C43" s="576"/>
      <c r="D43" s="576"/>
      <c r="E43" s="577" t="s">
        <v>103</v>
      </c>
      <c r="F43" s="577"/>
      <c r="G43" s="577"/>
      <c r="H43" s="577"/>
      <c r="I43" s="577"/>
      <c r="J43" s="105" t="s">
        <v>102</v>
      </c>
    </row>
    <row r="44" spans="1:10" ht="21.95" customHeight="1" x14ac:dyDescent="0.15">
      <c r="A44" s="44"/>
      <c r="B44" s="47" t="s">
        <v>86</v>
      </c>
      <c r="C44" s="48" t="s">
        <v>1137</v>
      </c>
      <c r="D44" s="48"/>
      <c r="E44" s="48"/>
      <c r="F44" s="48"/>
      <c r="G44" s="48"/>
      <c r="H44" s="48"/>
      <c r="I44" s="49"/>
      <c r="J44" s="103"/>
    </row>
    <row r="45" spans="1:10" ht="21.95" customHeight="1" x14ac:dyDescent="0.15">
      <c r="A45" s="44"/>
      <c r="B45" s="50" t="s">
        <v>129</v>
      </c>
      <c r="C45" s="568" t="s">
        <v>534</v>
      </c>
      <c r="D45" s="568"/>
      <c r="E45" s="568"/>
      <c r="F45" s="568"/>
      <c r="G45" s="568"/>
      <c r="H45" s="568"/>
      <c r="I45" s="569"/>
      <c r="J45" s="103"/>
    </row>
    <row r="46" spans="1:10" ht="21.95" customHeight="1" x14ac:dyDescent="0.15">
      <c r="A46" s="44"/>
      <c r="B46" s="50" t="s">
        <v>78</v>
      </c>
      <c r="C46" s="62" t="s">
        <v>1138</v>
      </c>
      <c r="D46" s="44"/>
      <c r="E46" s="44"/>
      <c r="F46" s="44"/>
      <c r="G46" s="44"/>
      <c r="H46" s="59"/>
      <c r="I46" s="60"/>
      <c r="J46" s="103"/>
    </row>
    <row r="47" spans="1:10" ht="21.95" customHeight="1" x14ac:dyDescent="0.15">
      <c r="A47" s="44"/>
      <c r="B47" s="50" t="s">
        <v>18</v>
      </c>
      <c r="C47" s="57" t="s">
        <v>19</v>
      </c>
      <c r="D47" s="51"/>
      <c r="E47" s="51"/>
      <c r="F47" s="51"/>
      <c r="G47" s="51"/>
      <c r="H47" s="51"/>
      <c r="I47" s="52"/>
      <c r="J47" s="103"/>
    </row>
    <row r="48" spans="1:10" ht="21.95" customHeight="1" thickBot="1" x14ac:dyDescent="0.2">
      <c r="A48" s="44"/>
      <c r="B48" s="53" t="s">
        <v>20</v>
      </c>
      <c r="C48" s="56" t="s">
        <v>76</v>
      </c>
      <c r="D48" s="54"/>
      <c r="E48" s="54"/>
      <c r="F48" s="54"/>
      <c r="G48" s="54"/>
      <c r="H48" s="54"/>
      <c r="I48" s="55"/>
      <c r="J48" s="103"/>
    </row>
  </sheetData>
  <sheetProtection algorithmName="SHA-512" hashValue="V1xsK62fJJP1cOQtsKBJ7C4tjg+6Gyf3PUBF4FtET6H7VTaXilQBXG7bUwyO6jJbSyikZvZeWlCZG7cHD/l9Mw==" saltValue="W9GMGSG0C5bwModZWqAu6A==" spinCount="100000" sheet="1" objects="1" scenarios="1"/>
  <mergeCells count="9">
    <mergeCell ref="F5:I5"/>
    <mergeCell ref="F3:I4"/>
    <mergeCell ref="C45:I45"/>
    <mergeCell ref="H1:I1"/>
    <mergeCell ref="H9:I9"/>
    <mergeCell ref="A42:D42"/>
    <mergeCell ref="B43:D43"/>
    <mergeCell ref="E43:I43"/>
    <mergeCell ref="D6:I6"/>
  </mergeCells>
  <phoneticPr fontId="18"/>
  <dataValidations count="1">
    <dataValidation type="list" allowBlank="1" showInputMessage="1" showErrorMessage="1" sqref="C8" xr:uid="{00000000-0002-0000-0100-000000000000}">
      <formula1>"銀行振込,代引"</formula1>
    </dataValidation>
  </dataValidations>
  <hyperlinks>
    <hyperlink ref="D10" r:id="rId1" xr:uid="{00000000-0004-0000-0100-000000000000}"/>
  </hyperlinks>
  <pageMargins left="0.25" right="0.25" top="0.75" bottom="0.5" header="0.3" footer="0.3"/>
  <pageSetup paperSize="9" scale="54"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48"/>
  <sheetViews>
    <sheetView tabSelected="1" zoomScale="50" zoomScaleNormal="50" workbookViewId="0">
      <pane xSplit="1" ySplit="11" topLeftCell="B12" activePane="bottomRight" state="frozen"/>
      <selection pane="topRight" activeCell="B1" sqref="B1"/>
      <selection pane="bottomLeft" activeCell="A12" sqref="A12"/>
      <selection pane="bottomRight" activeCell="M15" sqref="M15"/>
    </sheetView>
  </sheetViews>
  <sheetFormatPr defaultColWidth="8.75" defaultRowHeight="13.5" x14ac:dyDescent="0.15"/>
  <cols>
    <col min="1" max="1" width="6" bestFit="1" customWidth="1"/>
    <col min="2" max="2" width="16.125" customWidth="1"/>
    <col min="3" max="3" width="50.625" customWidth="1"/>
    <col min="4" max="4" width="50.75" customWidth="1"/>
    <col min="5" max="5" width="8.875" customWidth="1"/>
    <col min="6" max="6" width="10.75" customWidth="1"/>
    <col min="7" max="7" width="13" customWidth="1"/>
    <col min="8" max="8" width="10.5" customWidth="1"/>
    <col min="9" max="9" width="12.125" bestFit="1" customWidth="1"/>
    <col min="10" max="10" width="4.375" customWidth="1"/>
    <col min="13" max="13" width="49" customWidth="1"/>
  </cols>
  <sheetData>
    <row r="1" spans="1:14" ht="17.25" x14ac:dyDescent="0.15">
      <c r="A1" s="3"/>
      <c r="B1" s="3"/>
      <c r="C1" s="3"/>
      <c r="D1" s="3"/>
      <c r="E1" s="3"/>
      <c r="F1" s="4"/>
      <c r="G1" s="58"/>
      <c r="H1" s="570">
        <f ca="1">TODAY()</f>
        <v>46003</v>
      </c>
      <c r="I1" s="570"/>
    </row>
    <row r="2" spans="1:14" s="1" customFormat="1" ht="38.450000000000003" customHeight="1" x14ac:dyDescent="0.15">
      <c r="A2" s="5"/>
      <c r="B2" s="6" t="s">
        <v>4</v>
      </c>
      <c r="C2" s="7"/>
      <c r="D2" s="7"/>
      <c r="E2" s="7"/>
      <c r="F2" s="7"/>
      <c r="G2" s="7"/>
      <c r="H2" s="7"/>
      <c r="I2" s="7"/>
    </row>
    <row r="3" spans="1:14" s="1" customFormat="1" ht="18.600000000000001" customHeight="1" x14ac:dyDescent="0.15">
      <c r="A3" s="5"/>
      <c r="B3" s="63"/>
      <c r="C3" s="7"/>
      <c r="D3" s="7"/>
      <c r="E3" s="7"/>
      <c r="F3" s="567" t="s">
        <v>13</v>
      </c>
      <c r="G3" s="567"/>
      <c r="H3" s="567"/>
      <c r="I3" s="567"/>
    </row>
    <row r="4" spans="1:14" s="1" customFormat="1" ht="24.95" customHeight="1" x14ac:dyDescent="0.15">
      <c r="A4" s="5"/>
      <c r="B4" s="64" t="s">
        <v>133</v>
      </c>
      <c r="C4" s="94" t="s">
        <v>93</v>
      </c>
      <c r="D4" s="7"/>
      <c r="E4" s="7"/>
      <c r="F4" s="567"/>
      <c r="G4" s="567"/>
      <c r="H4" s="567"/>
      <c r="I4" s="567"/>
    </row>
    <row r="5" spans="1:14" ht="24.95" customHeight="1" x14ac:dyDescent="0.15">
      <c r="A5" s="44"/>
      <c r="B5" s="64" t="s">
        <v>134</v>
      </c>
      <c r="C5" s="95" t="s">
        <v>94</v>
      </c>
      <c r="D5" s="68"/>
      <c r="E5" s="99" t="s">
        <v>97</v>
      </c>
      <c r="F5" s="581" t="s">
        <v>98</v>
      </c>
      <c r="G5" s="582"/>
      <c r="H5" s="582"/>
      <c r="I5" s="583"/>
    </row>
    <row r="6" spans="1:14" s="1" customFormat="1" ht="24.95" customHeight="1" x14ac:dyDescent="0.15">
      <c r="A6" s="45"/>
      <c r="B6" s="64" t="s">
        <v>135</v>
      </c>
      <c r="C6" s="95" t="s">
        <v>95</v>
      </c>
      <c r="D6" s="578" t="s">
        <v>131</v>
      </c>
      <c r="E6" s="579"/>
      <c r="F6" s="579"/>
      <c r="G6" s="579"/>
      <c r="H6" s="579"/>
      <c r="I6" s="579"/>
    </row>
    <row r="7" spans="1:14" s="1" customFormat="1" ht="24.95" customHeight="1" x14ac:dyDescent="0.15">
      <c r="A7" s="45"/>
      <c r="B7" s="64" t="s">
        <v>136</v>
      </c>
      <c r="C7" s="95" t="s">
        <v>132</v>
      </c>
      <c r="D7" s="68"/>
      <c r="E7" s="68"/>
      <c r="F7" s="68"/>
      <c r="G7" s="68"/>
      <c r="H7" s="68"/>
      <c r="I7" s="68"/>
    </row>
    <row r="8" spans="1:14" s="1" customFormat="1" ht="24.95" customHeight="1" x14ac:dyDescent="0.5">
      <c r="A8" s="45"/>
      <c r="B8" s="64" t="s">
        <v>137</v>
      </c>
      <c r="C8" s="96" t="s">
        <v>92</v>
      </c>
      <c r="D8" s="98" t="s">
        <v>83</v>
      </c>
      <c r="E8" s="67"/>
      <c r="F8" s="67"/>
      <c r="G8" s="72" t="s">
        <v>139</v>
      </c>
      <c r="H8" s="584">
        <v>0.6</v>
      </c>
      <c r="I8" s="585"/>
    </row>
    <row r="9" spans="1:14" s="1" customFormat="1" ht="24.95" customHeight="1" x14ac:dyDescent="0.15">
      <c r="A9" s="5"/>
      <c r="B9" s="64" t="s">
        <v>138</v>
      </c>
      <c r="C9" s="97" t="s">
        <v>96</v>
      </c>
      <c r="D9" s="98" t="s">
        <v>84</v>
      </c>
      <c r="E9" s="7"/>
      <c r="F9" s="61"/>
      <c r="G9" s="61"/>
      <c r="H9" s="61"/>
      <c r="I9" s="61"/>
    </row>
    <row r="10" spans="1:14" s="1" customFormat="1" ht="24.95" customHeight="1" thickBot="1" x14ac:dyDescent="0.2">
      <c r="A10" s="5"/>
      <c r="B10" s="75"/>
      <c r="C10" s="75"/>
      <c r="D10" s="65"/>
      <c r="E10" s="7"/>
      <c r="F10" s="61"/>
      <c r="G10" s="61"/>
      <c r="H10" s="61"/>
      <c r="I10" s="61"/>
    </row>
    <row r="11" spans="1:14" s="1" customFormat="1" ht="19.5" customHeight="1" thickTop="1" thickBot="1" x14ac:dyDescent="0.2">
      <c r="A11" s="9" t="s">
        <v>21</v>
      </c>
      <c r="B11" s="10" t="s">
        <v>22</v>
      </c>
      <c r="C11" s="11" t="s">
        <v>7</v>
      </c>
      <c r="D11" s="12" t="s">
        <v>8</v>
      </c>
      <c r="E11" s="12" t="s">
        <v>9</v>
      </c>
      <c r="F11" s="13" t="s">
        <v>15</v>
      </c>
      <c r="G11" s="11" t="s">
        <v>10</v>
      </c>
      <c r="H11" s="14" t="s">
        <v>16</v>
      </c>
      <c r="I11" s="108" t="s">
        <v>14</v>
      </c>
      <c r="J11" s="113"/>
    </row>
    <row r="12" spans="1:14" s="2" customFormat="1" ht="35.1" customHeight="1" x14ac:dyDescent="0.15">
      <c r="A12" s="16">
        <v>1</v>
      </c>
      <c r="B12" s="85" t="s">
        <v>91</v>
      </c>
      <c r="C12" s="126" t="s">
        <v>3</v>
      </c>
      <c r="D12" s="126" t="s">
        <v>2</v>
      </c>
      <c r="E12" s="86">
        <v>2</v>
      </c>
      <c r="F12" s="129">
        <v>180</v>
      </c>
      <c r="G12" s="130">
        <v>360</v>
      </c>
      <c r="H12" s="131">
        <v>300</v>
      </c>
      <c r="I12" s="130">
        <v>600</v>
      </c>
      <c r="J12" s="114"/>
    </row>
    <row r="13" spans="1:14" s="2" customFormat="1" ht="35.1" customHeight="1" x14ac:dyDescent="0.15">
      <c r="A13" s="17">
        <v>2</v>
      </c>
      <c r="B13" s="87">
        <v>10183002</v>
      </c>
      <c r="C13" s="127" t="s">
        <v>87</v>
      </c>
      <c r="D13" s="88" t="s">
        <v>88</v>
      </c>
      <c r="E13" s="89"/>
      <c r="F13" s="132" t="s">
        <v>88</v>
      </c>
      <c r="G13" s="133" t="str">
        <f t="shared" ref="G13:G23" si="0">IF(E13="","",IF(F13="","",E13*F13))</f>
        <v/>
      </c>
      <c r="H13" s="134" t="s">
        <v>88</v>
      </c>
      <c r="I13" s="135" t="s">
        <v>88</v>
      </c>
      <c r="J13" s="114"/>
    </row>
    <row r="14" spans="1:14" s="2" customFormat="1" ht="35.1" customHeight="1" x14ac:dyDescent="0.15">
      <c r="A14" s="17">
        <v>3</v>
      </c>
      <c r="B14" s="90"/>
      <c r="C14" s="127" t="s">
        <v>88</v>
      </c>
      <c r="D14" s="88" t="s">
        <v>88</v>
      </c>
      <c r="E14" s="89"/>
      <c r="F14" s="132" t="s">
        <v>88</v>
      </c>
      <c r="G14" s="133" t="str">
        <f t="shared" si="0"/>
        <v/>
      </c>
      <c r="H14" s="134" t="s">
        <v>88</v>
      </c>
      <c r="I14" s="135" t="s">
        <v>88</v>
      </c>
      <c r="J14" s="114"/>
      <c r="N14" s="117"/>
    </row>
    <row r="15" spans="1:14" s="2" customFormat="1" ht="35.1" customHeight="1" x14ac:dyDescent="0.15">
      <c r="A15" s="17">
        <v>4</v>
      </c>
      <c r="B15" s="77"/>
      <c r="C15" s="127" t="s">
        <v>88</v>
      </c>
      <c r="D15" s="18" t="s">
        <v>88</v>
      </c>
      <c r="E15" s="81"/>
      <c r="F15" s="132" t="s">
        <v>88</v>
      </c>
      <c r="G15" s="133" t="str">
        <f t="shared" si="0"/>
        <v/>
      </c>
      <c r="H15" s="134" t="s">
        <v>88</v>
      </c>
      <c r="I15" s="135" t="s">
        <v>88</v>
      </c>
      <c r="J15" s="114"/>
      <c r="M15" s="116"/>
    </row>
    <row r="16" spans="1:14" s="2" customFormat="1" ht="35.1" customHeight="1" x14ac:dyDescent="0.15">
      <c r="A16" s="23">
        <v>5</v>
      </c>
      <c r="B16" s="91">
        <v>90171</v>
      </c>
      <c r="C16" s="128" t="s">
        <v>89</v>
      </c>
      <c r="D16" s="128" t="s">
        <v>90</v>
      </c>
      <c r="E16" s="92">
        <v>2</v>
      </c>
      <c r="F16" s="136">
        <v>120</v>
      </c>
      <c r="G16" s="137">
        <f t="shared" si="0"/>
        <v>240</v>
      </c>
      <c r="H16" s="138">
        <v>200</v>
      </c>
      <c r="I16" s="139">
        <v>400</v>
      </c>
      <c r="J16" s="114"/>
      <c r="M16" s="116"/>
    </row>
    <row r="17" spans="1:14" s="2" customFormat="1" ht="35.1" customHeight="1" x14ac:dyDescent="0.15">
      <c r="A17" s="29">
        <v>6</v>
      </c>
      <c r="B17" s="79"/>
      <c r="C17" s="30" t="s">
        <v>88</v>
      </c>
      <c r="D17" s="30" t="s">
        <v>88</v>
      </c>
      <c r="E17" s="83"/>
      <c r="F17" s="31" t="s">
        <v>88</v>
      </c>
      <c r="G17" s="32" t="str">
        <f t="shared" si="0"/>
        <v/>
      </c>
      <c r="H17" s="33" t="s">
        <v>88</v>
      </c>
      <c r="I17" s="110" t="s">
        <v>88</v>
      </c>
      <c r="J17" s="114"/>
      <c r="M17" s="116"/>
      <c r="N17" s="116"/>
    </row>
    <row r="18" spans="1:14" s="2" customFormat="1" ht="35.1" customHeight="1" x14ac:dyDescent="0.15">
      <c r="A18" s="17">
        <v>7</v>
      </c>
      <c r="B18" s="77"/>
      <c r="C18" s="18"/>
      <c r="D18" s="18" t="s">
        <v>88</v>
      </c>
      <c r="E18" s="81"/>
      <c r="F18" s="19" t="s">
        <v>88</v>
      </c>
      <c r="G18" s="20" t="str">
        <f t="shared" si="0"/>
        <v/>
      </c>
      <c r="H18" s="21" t="s">
        <v>88</v>
      </c>
      <c r="I18" s="109" t="s">
        <v>88</v>
      </c>
      <c r="J18" s="114"/>
      <c r="M18" s="116"/>
    </row>
    <row r="19" spans="1:14" s="2" customFormat="1" ht="35.1" customHeight="1" x14ac:dyDescent="0.15">
      <c r="A19" s="17">
        <v>8</v>
      </c>
      <c r="B19" s="77"/>
      <c r="C19" s="124" t="s">
        <v>88</v>
      </c>
      <c r="E19" s="81"/>
      <c r="F19" s="19" t="s">
        <v>88</v>
      </c>
      <c r="G19" s="20" t="str">
        <f t="shared" si="0"/>
        <v/>
      </c>
      <c r="H19" s="21" t="s">
        <v>88</v>
      </c>
      <c r="I19" s="109" t="s">
        <v>88</v>
      </c>
      <c r="J19" s="114"/>
    </row>
    <row r="20" spans="1:14" s="2" customFormat="1" ht="35.1" customHeight="1" x14ac:dyDescent="0.15">
      <c r="A20" s="17">
        <v>9</v>
      </c>
      <c r="B20" s="77"/>
      <c r="C20" s="144" t="s">
        <v>88</v>
      </c>
      <c r="D20" s="143"/>
      <c r="E20" s="81"/>
      <c r="F20" s="19" t="s">
        <v>88</v>
      </c>
      <c r="G20" s="20" t="str">
        <f t="shared" si="0"/>
        <v/>
      </c>
      <c r="H20" s="21" t="s">
        <v>88</v>
      </c>
      <c r="I20" s="109"/>
      <c r="J20" s="114"/>
    </row>
    <row r="21" spans="1:14" s="2" customFormat="1" ht="35.1" customHeight="1" x14ac:dyDescent="0.15">
      <c r="A21" s="23">
        <v>10</v>
      </c>
      <c r="B21" s="78"/>
      <c r="C21" s="145" t="s">
        <v>88</v>
      </c>
      <c r="D21" s="143"/>
      <c r="E21" s="82"/>
      <c r="F21" s="25" t="s">
        <v>88</v>
      </c>
      <c r="G21" s="26" t="str">
        <f t="shared" si="0"/>
        <v/>
      </c>
      <c r="H21" s="27" t="s">
        <v>88</v>
      </c>
      <c r="I21" s="111" t="s">
        <v>88</v>
      </c>
      <c r="J21" s="114"/>
    </row>
    <row r="22" spans="1:14" s="2" customFormat="1" ht="35.1" customHeight="1" x14ac:dyDescent="0.15">
      <c r="A22" s="29">
        <v>11</v>
      </c>
      <c r="B22" s="79"/>
      <c r="C22" s="93"/>
      <c r="D22" s="30" t="s">
        <v>88</v>
      </c>
      <c r="E22" s="83"/>
      <c r="F22" s="31" t="s">
        <v>88</v>
      </c>
      <c r="G22" s="32" t="str">
        <f t="shared" si="0"/>
        <v/>
      </c>
      <c r="H22" s="33" t="s">
        <v>88</v>
      </c>
      <c r="I22" s="110" t="s">
        <v>88</v>
      </c>
      <c r="J22" s="114"/>
    </row>
    <row r="23" spans="1:14" s="2" customFormat="1" ht="35.1" customHeight="1" x14ac:dyDescent="0.15">
      <c r="A23" s="17">
        <v>12</v>
      </c>
      <c r="B23" s="77"/>
      <c r="C23" s="88"/>
      <c r="D23" s="88"/>
      <c r="E23" s="81"/>
      <c r="F23" s="19" t="s">
        <v>88</v>
      </c>
      <c r="G23" s="20" t="str">
        <f t="shared" si="0"/>
        <v/>
      </c>
      <c r="H23" s="21"/>
      <c r="I23" s="109" t="s">
        <v>88</v>
      </c>
      <c r="J23" s="114"/>
    </row>
    <row r="24" spans="1:14" s="2" customFormat="1" ht="35.1" customHeight="1" x14ac:dyDescent="0.15">
      <c r="A24" s="17">
        <v>13</v>
      </c>
      <c r="B24" s="77"/>
      <c r="C24" s="18" t="str">
        <f>IF($B24="","",IFERROR(VLOOKUP($B24,'カタログ40（2025.12.12更新）※シートは定期更新'!$B$2:$E$854,2,FALSE),"商品コードが間違っています"))</f>
        <v/>
      </c>
      <c r="D24" s="18" t="str">
        <f>IF($C24="","",IFERROR(VLOOKUP($B24,'カタログ40（2025.12.12更新）※シートは定期更新'!$B$2:$E$854,3,FALSE),""))</f>
        <v/>
      </c>
      <c r="E24" s="81"/>
      <c r="F24" s="19" t="str">
        <f t="shared" ref="F24:F41" si="1">IF(E24="","",IF($H$8="","",IFERROR(H24*$H$8,"")))</f>
        <v/>
      </c>
      <c r="G24" s="20" t="str">
        <f t="shared" ref="G24:G41" si="2">IF(E24="","",IF(F24="","",E24*F24))</f>
        <v/>
      </c>
      <c r="H24" s="21" t="str">
        <f>IF($C24="","",IFERROR(VLOOKUP($B24,'カタログ40（2025.12.12更新）※シートは定期更新'!$B$2:$E$854,4,FALSE),""))</f>
        <v/>
      </c>
      <c r="I24" s="109" t="str">
        <f t="shared" ref="I24:I41" si="3">IF(H24="","",E24*H24)</f>
        <v/>
      </c>
      <c r="J24" s="114"/>
    </row>
    <row r="25" spans="1:14" s="2" customFormat="1" ht="35.1" customHeight="1" x14ac:dyDescent="0.15">
      <c r="A25" s="17">
        <v>14</v>
      </c>
      <c r="B25" s="77"/>
      <c r="C25" s="127" t="str">
        <f>IF($B25="","",IFERROR(VLOOKUP($B25,'カタログ40（2025.12.12更新）※シートは定期更新'!$B$2:$E$854,2,FALSE),"商品コードが間違っています"))</f>
        <v/>
      </c>
      <c r="D25" s="127" t="str">
        <f>IF($C25="","",IFERROR(VLOOKUP($B25,'カタログ40（2025.12.12更新）※シートは定期更新'!$B$2:$E$854,3,FALSE),""))</f>
        <v/>
      </c>
      <c r="E25" s="81"/>
      <c r="F25" s="132" t="str">
        <f t="shared" ref="F25" si="4">IF(E25="","",IF($H$8="","",IFERROR(H25*$H$8,"")))</f>
        <v/>
      </c>
      <c r="G25" s="133" t="str">
        <f t="shared" ref="G25" si="5">IF(E25="","",IF(F25="","",E25*F25))</f>
        <v/>
      </c>
      <c r="H25" s="134" t="str">
        <f>IF($C25="","",IFERROR(VLOOKUP($B25,'カタログ40（2025.12.12更新）※シートは定期更新'!$B$2:$E$854,4,FALSE),""))</f>
        <v/>
      </c>
      <c r="I25" s="135" t="str">
        <f t="shared" ref="I25" si="6">IF(H25="","",E25*H25)</f>
        <v/>
      </c>
      <c r="J25" s="114"/>
    </row>
    <row r="26" spans="1:14" s="2" customFormat="1" ht="35.1" customHeight="1" x14ac:dyDescent="0.15">
      <c r="A26" s="23">
        <v>15</v>
      </c>
      <c r="B26" s="91" t="s">
        <v>105</v>
      </c>
      <c r="C26" s="128" t="str">
        <f>IF($B26="","",IFERROR(VLOOKUP($B26,'カタログ40（2025.12.12更新）※シートは定期更新'!$B$2:$E$854,2,FALSE),"商品コードが間違っています"))</f>
        <v xml:space="preserve">ふろしきパッチン  </v>
      </c>
      <c r="D26" s="128" t="str">
        <f>IF($C26="","",IFERROR(VLOOKUP($B26,'カタログ40（2025.12.12更新）※シートは定期更新'!$B$2:$E$854,3,FALSE),""))</f>
        <v>ナラ</v>
      </c>
      <c r="E26" s="92">
        <v>3</v>
      </c>
      <c r="F26" s="136">
        <f t="shared" si="1"/>
        <v>1800</v>
      </c>
      <c r="G26" s="137">
        <f t="shared" si="2"/>
        <v>5400</v>
      </c>
      <c r="H26" s="138">
        <f>IF($C26="","",IFERROR(VLOOKUP($B26,'カタログ40（2025.12.12更新）※シートは定期更新'!$B$2:$E$854,4,FALSE),""))</f>
        <v>3000</v>
      </c>
      <c r="I26" s="139">
        <f t="shared" si="3"/>
        <v>9000</v>
      </c>
      <c r="J26" s="115" t="s">
        <v>107</v>
      </c>
      <c r="K26" s="234" t="s">
        <v>659</v>
      </c>
      <c r="L26" s="234"/>
      <c r="M26" s="234"/>
      <c r="N26" s="235"/>
    </row>
    <row r="27" spans="1:14" s="2" customFormat="1" ht="35.1" customHeight="1" x14ac:dyDescent="0.15">
      <c r="A27" s="29">
        <v>16</v>
      </c>
      <c r="B27" s="90" t="s">
        <v>75</v>
      </c>
      <c r="C27" s="127" t="str">
        <f>IF($B27="","",IFERROR(VLOOKUP($B27,'カタログ40（2025.12.12更新）※シートは定期更新'!$B$2:$E$854,2,FALSE),"商品コードが間違っています"))</f>
        <v xml:space="preserve">ふろしきパッチン  </v>
      </c>
      <c r="D27" s="127" t="str">
        <f>IF($C27="","",IFERROR(VLOOKUP($B27,'カタログ40（2025.12.12更新）※シートは定期更新'!$B$2:$E$854,3,FALSE),""))</f>
        <v>ブラックウォールナット</v>
      </c>
      <c r="E27" s="89">
        <v>3</v>
      </c>
      <c r="F27" s="132">
        <f>IF(E27="","",IF($H$8="","",IFERROR(H27*$H$8,"")))</f>
        <v>1800</v>
      </c>
      <c r="G27" s="133">
        <f>IF(E27="","",IF(F27="","",E27*F27))</f>
        <v>5400</v>
      </c>
      <c r="H27" s="134">
        <f>IF($C27="","",IFERROR(VLOOKUP($B27,'カタログ40（2025.12.12更新）※シートは定期更新'!$B$2:$E$854,4,FALSE),""))</f>
        <v>3000</v>
      </c>
      <c r="I27" s="135">
        <f>IF(H27="","",E27*H27)</f>
        <v>9000</v>
      </c>
      <c r="J27" s="115" t="s">
        <v>106</v>
      </c>
    </row>
    <row r="28" spans="1:14" s="2" customFormat="1" ht="35.1" customHeight="1" x14ac:dyDescent="0.15">
      <c r="A28" s="17">
        <v>17</v>
      </c>
      <c r="B28" s="77"/>
      <c r="C28" s="18" t="str">
        <f>IF($B28="","",IFERROR(VLOOKUP($B28,'カタログ40（2025.12.12更新）※シートは定期更新'!$B$2:$E$854,2,FALSE),"商品コードが間違っています"))</f>
        <v/>
      </c>
      <c r="D28" s="121" t="str">
        <f>IF($C28="","",IFERROR(VLOOKUP($B28,'カタログ40（2025.12.12更新）※シートは定期更新'!$B$2:$E$854,3,FALSE),""))</f>
        <v/>
      </c>
      <c r="E28" s="81"/>
      <c r="F28" s="19" t="str">
        <f t="shared" si="1"/>
        <v/>
      </c>
      <c r="G28" s="20" t="str">
        <f t="shared" si="2"/>
        <v/>
      </c>
      <c r="H28" s="21" t="str">
        <f>IF($C28="","",IFERROR(VLOOKUP($B28,'カタログ40（2025.12.12更新）※シートは定期更新'!$B$2:$E$854,4,FALSE),""))</f>
        <v/>
      </c>
      <c r="I28" s="109" t="str">
        <f t="shared" si="3"/>
        <v/>
      </c>
      <c r="J28" s="114"/>
    </row>
    <row r="29" spans="1:14" s="2" customFormat="1" ht="34.5" customHeight="1" x14ac:dyDescent="0.15">
      <c r="A29" s="17">
        <v>18</v>
      </c>
      <c r="B29" s="77"/>
      <c r="C29" s="586" t="s">
        <v>410</v>
      </c>
      <c r="D29" s="587"/>
      <c r="E29" s="122"/>
      <c r="F29" s="118"/>
      <c r="G29" s="119"/>
      <c r="H29" s="120"/>
      <c r="I29" s="109" t="str">
        <f t="shared" si="3"/>
        <v/>
      </c>
      <c r="J29" s="114"/>
    </row>
    <row r="30" spans="1:14" s="2" customFormat="1" ht="35.1" customHeight="1" x14ac:dyDescent="0.15">
      <c r="A30" s="17">
        <v>19</v>
      </c>
      <c r="B30" s="77"/>
      <c r="C30" s="588"/>
      <c r="D30" s="589"/>
      <c r="E30" s="123"/>
      <c r="F30" s="19" t="str">
        <f t="shared" si="1"/>
        <v/>
      </c>
      <c r="G30" s="20" t="str">
        <f t="shared" si="2"/>
        <v/>
      </c>
      <c r="H30" s="21" t="str">
        <f>IF($C30="","",IFERROR(VLOOKUP($B30,'カタログ40（2025.12.12更新）※シートは定期更新'!$B$2:$E$854,4,FALSE),""))</f>
        <v/>
      </c>
      <c r="I30" s="109" t="str">
        <f t="shared" si="3"/>
        <v/>
      </c>
      <c r="J30" s="114"/>
    </row>
    <row r="31" spans="1:14" s="2" customFormat="1" ht="35.1" customHeight="1" x14ac:dyDescent="0.15">
      <c r="A31" s="23">
        <v>20</v>
      </c>
      <c r="B31" s="78"/>
      <c r="C31" s="24" t="str">
        <f>IF($B31="","",IFERROR(VLOOKUP($B31,'カタログ40（2025.12.12更新）※シートは定期更新'!$B$2:$E$854,2,FALSE),"商品コードが間違っています"))</f>
        <v/>
      </c>
      <c r="D31" s="24" t="str">
        <f>IF($C31="","",IFERROR(VLOOKUP($B31,'カタログ40（2025.12.12更新）※シートは定期更新'!$B$2:$E$854,3,FALSE),""))</f>
        <v/>
      </c>
      <c r="E31" s="81"/>
      <c r="F31" s="19" t="str">
        <f t="shared" ref="F31" si="7">IF(E31="","",IF($H$8="","",IFERROR(H31*$H$8,"")))</f>
        <v/>
      </c>
      <c r="G31" s="20" t="str">
        <f t="shared" ref="G31" si="8">IF(E31="","",IF(F31="","",E31*F31))</f>
        <v/>
      </c>
      <c r="H31" s="21" t="str">
        <f>IF($C31="","",IFERROR(VLOOKUP($B31,'カタログ40（2025.12.12更新）※シートは定期更新'!$B$2:$E$854,4,FALSE),""))</f>
        <v/>
      </c>
      <c r="I31" s="111"/>
      <c r="J31" s="114"/>
    </row>
    <row r="32" spans="1:14" s="2" customFormat="1" ht="35.1" customHeight="1" x14ac:dyDescent="0.15">
      <c r="A32" s="29">
        <v>21</v>
      </c>
      <c r="B32" s="79"/>
      <c r="C32" s="592" t="s">
        <v>657</v>
      </c>
      <c r="D32" s="593"/>
      <c r="E32" s="81"/>
      <c r="F32" s="31"/>
      <c r="G32" s="32" t="str">
        <f>IF(E32="","",IF(F32="","",E32*F32))</f>
        <v/>
      </c>
      <c r="H32" s="21" t="str">
        <f>IF($C32="","",IFERROR(VLOOKUP($B32,'カタログ40（2025.12.12更新）※シートは定期更新'!$B$2:$E$854,4,FALSE),""))</f>
        <v/>
      </c>
      <c r="I32" s="110" t="str">
        <f>IF(H32="","",E32*H32)</f>
        <v/>
      </c>
      <c r="J32" s="114"/>
    </row>
    <row r="33" spans="1:13" s="2" customFormat="1" ht="35.1" customHeight="1" x14ac:dyDescent="0.15">
      <c r="A33" s="17">
        <v>22</v>
      </c>
      <c r="B33" s="77"/>
      <c r="C33" s="590" t="s">
        <v>658</v>
      </c>
      <c r="D33" s="591"/>
      <c r="E33" s="81"/>
      <c r="F33" s="19"/>
      <c r="G33" s="20" t="str">
        <f t="shared" si="2"/>
        <v/>
      </c>
      <c r="H33" s="21" t="str">
        <f>IF($C33="","",IFERROR(VLOOKUP($B33,'カタログ40（2025.12.12更新）※シートは定期更新'!$B$2:$E$854,4,FALSE),""))</f>
        <v/>
      </c>
      <c r="I33" s="109" t="str">
        <f t="shared" si="3"/>
        <v/>
      </c>
      <c r="J33" s="114"/>
    </row>
    <row r="34" spans="1:13" s="2" customFormat="1" ht="35.1" customHeight="1" x14ac:dyDescent="0.15">
      <c r="A34" s="17">
        <v>23</v>
      </c>
      <c r="B34" s="77"/>
      <c r="C34" s="18" t="str">
        <f>IF($B34="","",IFERROR(VLOOKUP($B34,'カタログ40（2025.12.12更新）※シートは定期更新'!$B$2:$E$854,2,FALSE),"商品コードが間違っています"))</f>
        <v/>
      </c>
      <c r="D34" s="18" t="str">
        <f>IF($C34="","",IFERROR(VLOOKUP($B34,'カタログ40（2025.12.12更新）※シートは定期更新'!$B$2:$E$854,3,FALSE),""))</f>
        <v/>
      </c>
      <c r="E34" s="81"/>
      <c r="F34" s="19" t="str">
        <f t="shared" si="1"/>
        <v/>
      </c>
      <c r="G34" s="20" t="str">
        <f t="shared" si="2"/>
        <v/>
      </c>
      <c r="H34" s="21" t="str">
        <f>IF($C34="","",IFERROR(VLOOKUP($B34,'カタログ40（2025.12.12更新）※シートは定期更新'!$B$2:$E$854,4,FALSE),""))</f>
        <v/>
      </c>
      <c r="I34" s="109" t="str">
        <f t="shared" si="3"/>
        <v/>
      </c>
      <c r="J34" s="114"/>
    </row>
    <row r="35" spans="1:13" s="2" customFormat="1" ht="35.1" customHeight="1" x14ac:dyDescent="0.15">
      <c r="A35" s="17">
        <v>24</v>
      </c>
      <c r="B35" s="77"/>
      <c r="C35" s="18" t="str">
        <f>IF($B35="","",IFERROR(VLOOKUP($B35,'カタログ40（2025.12.12更新）※シートは定期更新'!$B$2:$E$854,2,FALSE),"商品コードが間違っています"))</f>
        <v/>
      </c>
      <c r="D35" s="18" t="str">
        <f>IF($C35="","",IFERROR(VLOOKUP($B35,'カタログ40（2025.12.12更新）※シートは定期更新'!$B$2:$E$854,3,FALSE),""))</f>
        <v/>
      </c>
      <c r="E35" s="81"/>
      <c r="F35" s="19" t="str">
        <f t="shared" si="1"/>
        <v/>
      </c>
      <c r="G35" s="20" t="str">
        <f t="shared" si="2"/>
        <v/>
      </c>
      <c r="H35" s="21" t="str">
        <f>IF($C35="","",IFERROR(VLOOKUP($B35,'カタログ40（2025.12.12更新）※シートは定期更新'!$B$2:$E$854,4,FALSE),""))</f>
        <v/>
      </c>
      <c r="I35" s="109" t="str">
        <f t="shared" si="3"/>
        <v/>
      </c>
      <c r="J35" s="114"/>
    </row>
    <row r="36" spans="1:13" s="2" customFormat="1" ht="35.1" customHeight="1" x14ac:dyDescent="0.15">
      <c r="A36" s="23">
        <v>25</v>
      </c>
      <c r="B36" s="78"/>
      <c r="C36" s="24" t="str">
        <f>IF($B36="","",IFERROR(VLOOKUP($B36,'カタログ40（2025.12.12更新）※シートは定期更新'!$B$2:$E$854,2,FALSE),"商品コードが間違っています"))</f>
        <v/>
      </c>
      <c r="D36" s="24" t="str">
        <f>IF($C36="","",IFERROR(VLOOKUP($B36,'カタログ40（2025.12.12更新）※シートは定期更新'!$B$2:$E$854,3,FALSE),""))</f>
        <v/>
      </c>
      <c r="E36" s="82"/>
      <c r="F36" s="25" t="str">
        <f t="shared" si="1"/>
        <v/>
      </c>
      <c r="G36" s="26" t="str">
        <f t="shared" si="2"/>
        <v/>
      </c>
      <c r="H36" s="27" t="str">
        <f>IF($C36="","",IFERROR(VLOOKUP($B36,'カタログ40（2025.12.12更新）※シートは定期更新'!$B$2:$E$854,4,FALSE),""))</f>
        <v/>
      </c>
      <c r="I36" s="111" t="str">
        <f t="shared" si="3"/>
        <v/>
      </c>
      <c r="J36" s="114"/>
    </row>
    <row r="37" spans="1:13" s="2" customFormat="1" ht="35.1" customHeight="1" x14ac:dyDescent="0.15">
      <c r="A37" s="29">
        <v>26</v>
      </c>
      <c r="B37" s="79"/>
      <c r="C37" s="30" t="str">
        <f>IF($B37="","",IFERROR(VLOOKUP($B37,'カタログ40（2025.12.12更新）※シートは定期更新'!$B$2:$E$854,2,FALSE),"商品コードが間違っています"))</f>
        <v/>
      </c>
      <c r="D37" s="30" t="str">
        <f>IF($C37="","",IFERROR(VLOOKUP($B37,'カタログ40（2025.12.12更新）※シートは定期更新'!$B$2:$E$854,3,FALSE),""))</f>
        <v/>
      </c>
      <c r="E37" s="83"/>
      <c r="F37" s="31" t="str">
        <f t="shared" si="1"/>
        <v/>
      </c>
      <c r="G37" s="32" t="str">
        <f t="shared" si="2"/>
        <v/>
      </c>
      <c r="H37" s="33" t="str">
        <f>IF($C37="","",IFERROR(VLOOKUP($B37,'カタログ40（2025.12.12更新）※シートは定期更新'!$B$2:$E$854,4,FALSE),""))</f>
        <v/>
      </c>
      <c r="I37" s="110" t="str">
        <f t="shared" si="3"/>
        <v/>
      </c>
      <c r="J37" s="114"/>
    </row>
    <row r="38" spans="1:13" s="2" customFormat="1" ht="35.1" customHeight="1" x14ac:dyDescent="0.15">
      <c r="A38" s="17">
        <v>27</v>
      </c>
      <c r="B38" s="77"/>
      <c r="C38" s="18" t="str">
        <f>IF($B38="","",IFERROR(VLOOKUP($B38,'カタログ40（2025.12.12更新）※シートは定期更新'!$B$2:$E$854,2,FALSE),"商品コードが間違っています"))</f>
        <v/>
      </c>
      <c r="D38" s="18" t="str">
        <f>IF($C38="","",IFERROR(VLOOKUP($B38,'カタログ40（2025.12.12更新）※シートは定期更新'!$B$2:$E$854,3,FALSE),""))</f>
        <v/>
      </c>
      <c r="E38" s="81"/>
      <c r="F38" s="19" t="str">
        <f t="shared" si="1"/>
        <v/>
      </c>
      <c r="G38" s="20" t="str">
        <f t="shared" si="2"/>
        <v/>
      </c>
      <c r="H38" s="21" t="str">
        <f>IF($C38="","",IFERROR(VLOOKUP($B38,'カタログ40（2025.12.12更新）※シートは定期更新'!$B$2:$E$854,4,FALSE),""))</f>
        <v/>
      </c>
      <c r="I38" s="109" t="str">
        <f t="shared" si="3"/>
        <v/>
      </c>
      <c r="J38" s="114"/>
    </row>
    <row r="39" spans="1:13" s="2" customFormat="1" ht="35.1" customHeight="1" x14ac:dyDescent="0.15">
      <c r="A39" s="17">
        <v>28</v>
      </c>
      <c r="B39" s="77"/>
      <c r="C39" s="18" t="str">
        <f>IF($B39="","",IFERROR(VLOOKUP($B39,'カタログ40（2025.12.12更新）※シートは定期更新'!$B$2:$E$854,2,FALSE),"商品コードが間違っています"))</f>
        <v/>
      </c>
      <c r="D39" s="18" t="str">
        <f>IF($C39="","",IFERROR(VLOOKUP($B39,'カタログ40（2025.12.12更新）※シートは定期更新'!$B$2:$E$854,3,FALSE),""))</f>
        <v/>
      </c>
      <c r="E39" s="81"/>
      <c r="F39" s="19" t="str">
        <f t="shared" si="1"/>
        <v/>
      </c>
      <c r="G39" s="20" t="str">
        <f t="shared" si="2"/>
        <v/>
      </c>
      <c r="H39" s="21" t="str">
        <f>IF($C39="","",IFERROR(VLOOKUP($B39,'カタログ40（2025.12.12更新）※シートは定期更新'!$B$2:$E$854,4,FALSE),""))</f>
        <v/>
      </c>
      <c r="I39" s="109" t="str">
        <f t="shared" si="3"/>
        <v/>
      </c>
      <c r="J39" s="114"/>
    </row>
    <row r="40" spans="1:13" s="2" customFormat="1" ht="35.1" customHeight="1" x14ac:dyDescent="0.15">
      <c r="A40" s="17">
        <v>29</v>
      </c>
      <c r="B40" s="77"/>
      <c r="C40" s="18" t="str">
        <f>IF($B40="","",IFERROR(VLOOKUP($B40,'カタログ40（2025.12.12更新）※シートは定期更新'!$B$2:$E$854,2,FALSE),"商品コードが間違っています"))</f>
        <v/>
      </c>
      <c r="D40" s="18" t="str">
        <f>IF($C40="","",IFERROR(VLOOKUP($B40,'カタログ40（2025.12.12更新）※シートは定期更新'!$B$2:$E$854,3,FALSE),""))</f>
        <v/>
      </c>
      <c r="E40" s="81"/>
      <c r="F40" s="19" t="str">
        <f t="shared" si="1"/>
        <v/>
      </c>
      <c r="G40" s="20" t="str">
        <f t="shared" si="2"/>
        <v/>
      </c>
      <c r="H40" s="21" t="str">
        <f>IF($C40="","",IFERROR(VLOOKUP($B40,'カタログ40（2025.12.12更新）※シートは定期更新'!$B$2:$E$854,4,FALSE),""))</f>
        <v/>
      </c>
      <c r="I40" s="109" t="str">
        <f t="shared" si="3"/>
        <v/>
      </c>
      <c r="J40" s="114"/>
    </row>
    <row r="41" spans="1:13" s="2" customFormat="1" ht="35.1" customHeight="1" thickBot="1" x14ac:dyDescent="0.2">
      <c r="A41" s="35">
        <v>30</v>
      </c>
      <c r="B41" s="80"/>
      <c r="C41" s="36" t="str">
        <f>IF($B41="","",IFERROR(VLOOKUP($B41,'カタログ40（2025.12.12更新）※シートは定期更新'!$B$2:$E$854,2,FALSE),"商品コードが間違っています"))</f>
        <v/>
      </c>
      <c r="D41" s="36" t="str">
        <f>IF($C41="","",IFERROR(VLOOKUP($B41,'カタログ40（2025.12.12更新）※シートは定期更新'!$B$2:$E$854,3,FALSE),""))</f>
        <v/>
      </c>
      <c r="E41" s="84"/>
      <c r="F41" s="37" t="str">
        <f t="shared" si="1"/>
        <v/>
      </c>
      <c r="G41" s="38" t="str">
        <f t="shared" si="2"/>
        <v/>
      </c>
      <c r="H41" s="39" t="str">
        <f>IF($C41="","",IFERROR(VLOOKUP($B41,'カタログ40（2025.12.12更新）※シートは定期更新'!$B$2:$E$854,4,FALSE),""))</f>
        <v/>
      </c>
      <c r="I41" s="112" t="str">
        <f t="shared" si="3"/>
        <v/>
      </c>
      <c r="J41" s="114"/>
    </row>
    <row r="42" spans="1:13" s="2" customFormat="1" ht="42.75" customHeight="1" thickTop="1" thickBot="1" x14ac:dyDescent="0.2">
      <c r="A42" s="125"/>
      <c r="B42" s="574" t="s">
        <v>108</v>
      </c>
      <c r="C42" s="574"/>
      <c r="D42" s="575"/>
      <c r="E42" s="41">
        <f>SUM(E12:E41)</f>
        <v>10</v>
      </c>
      <c r="F42" s="73"/>
      <c r="G42" s="42">
        <f>SUM(G12:G41)</f>
        <v>11400</v>
      </c>
      <c r="H42" s="74"/>
      <c r="I42" s="42">
        <f>SUM(I12:I41)</f>
        <v>19000</v>
      </c>
      <c r="J42" s="114"/>
    </row>
    <row r="43" spans="1:13" s="1" customFormat="1" ht="45" customHeight="1" thickTop="1" thickBot="1" x14ac:dyDescent="0.2">
      <c r="A43" s="46"/>
      <c r="B43" s="576" t="s">
        <v>101</v>
      </c>
      <c r="C43" s="576"/>
      <c r="D43" s="576"/>
      <c r="E43" s="577" t="s">
        <v>103</v>
      </c>
      <c r="F43" s="577"/>
      <c r="G43" s="577"/>
      <c r="H43" s="577"/>
      <c r="I43" s="577"/>
      <c r="J43" s="105" t="s">
        <v>102</v>
      </c>
      <c r="L43" s="580"/>
      <c r="M43" s="580"/>
    </row>
    <row r="44" spans="1:13" ht="19.5" customHeight="1" x14ac:dyDescent="0.15">
      <c r="A44" s="44"/>
      <c r="B44" s="47" t="s">
        <v>86</v>
      </c>
      <c r="C44" s="48" t="s">
        <v>85</v>
      </c>
      <c r="D44" s="48"/>
      <c r="E44" s="48"/>
      <c r="F44" s="48"/>
      <c r="G44" s="48"/>
      <c r="H44" s="48"/>
      <c r="I44" s="49"/>
      <c r="J44" s="103"/>
    </row>
    <row r="45" spans="1:13" ht="19.5" x14ac:dyDescent="0.15">
      <c r="A45" s="44"/>
      <c r="B45" s="50" t="s">
        <v>129</v>
      </c>
      <c r="C45" s="568" t="s">
        <v>130</v>
      </c>
      <c r="D45" s="568"/>
      <c r="E45" s="568"/>
      <c r="F45" s="568"/>
      <c r="G45" s="568"/>
      <c r="H45" s="568"/>
      <c r="I45" s="569"/>
      <c r="J45" s="103"/>
    </row>
    <row r="46" spans="1:13" ht="19.5" x14ac:dyDescent="0.15">
      <c r="A46" s="44"/>
      <c r="B46" s="50" t="s">
        <v>78</v>
      </c>
      <c r="C46" s="62" t="s">
        <v>77</v>
      </c>
      <c r="D46" s="44"/>
      <c r="E46" s="44"/>
      <c r="F46" s="44"/>
      <c r="G46" s="44"/>
      <c r="H46" s="59"/>
      <c r="I46" s="60"/>
      <c r="J46" s="103"/>
    </row>
    <row r="47" spans="1:13" ht="19.5" x14ac:dyDescent="0.15">
      <c r="A47" s="44"/>
      <c r="B47" s="50" t="s">
        <v>18</v>
      </c>
      <c r="C47" s="57" t="s">
        <v>19</v>
      </c>
      <c r="D47" s="51"/>
      <c r="E47" s="51"/>
      <c r="F47" s="51"/>
      <c r="G47" s="51"/>
      <c r="H47" s="51"/>
      <c r="I47" s="52"/>
      <c r="J47" s="103"/>
    </row>
    <row r="48" spans="1:13" ht="20.25" thickBot="1" x14ac:dyDescent="0.2">
      <c r="A48" s="44"/>
      <c r="B48" s="53" t="s">
        <v>20</v>
      </c>
      <c r="C48" s="56" t="s">
        <v>76</v>
      </c>
      <c r="D48" s="54"/>
      <c r="E48" s="54"/>
      <c r="F48" s="54"/>
      <c r="G48" s="54"/>
      <c r="H48" s="54"/>
      <c r="I48" s="55"/>
      <c r="J48" s="103"/>
    </row>
  </sheetData>
  <sheetProtection algorithmName="SHA-512" hashValue="RbU5fHM8acANW0lbJMtSFkbJk4sixzUnCb0uXJalDTddu17mPtCav3ur5GPmKddkqF59AEF5w+rdZaUoUx8Ckw==" saltValue="/HzArWQ7qs65OBfLIL5yzQ==" spinCount="100000" sheet="1" objects="1" scenarios="1"/>
  <mergeCells count="14">
    <mergeCell ref="L43:M43"/>
    <mergeCell ref="C45:I45"/>
    <mergeCell ref="H1:I1"/>
    <mergeCell ref="F3:I4"/>
    <mergeCell ref="F5:I5"/>
    <mergeCell ref="H8:I8"/>
    <mergeCell ref="B43:D43"/>
    <mergeCell ref="E43:I43"/>
    <mergeCell ref="B42:D42"/>
    <mergeCell ref="D6:I6"/>
    <mergeCell ref="C29:D29"/>
    <mergeCell ref="C30:D30"/>
    <mergeCell ref="C33:D33"/>
    <mergeCell ref="C32:D32"/>
  </mergeCells>
  <phoneticPr fontId="18"/>
  <dataValidations disablePrompts="1" count="1">
    <dataValidation type="list" allowBlank="1" showInputMessage="1" showErrorMessage="1" sqref="C8" xr:uid="{00000000-0002-0000-0200-000000000000}">
      <formula1>"銀行振込,代引"</formula1>
    </dataValidation>
  </dataValidations>
  <pageMargins left="0.25" right="0.25" top="0.75" bottom="0.5" header="0.3" footer="0.3"/>
  <pageSetup paperSize="9" scale="5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カタログ40（2025.12.12更新）※シートは定期更新</vt:lpstr>
      <vt:lpstr>こちらの注文書シートをご利用ください</vt:lpstr>
      <vt:lpstr>入力例</vt:lpstr>
      <vt:lpstr>こちらの注文書シートをご利用ください!Print_Area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山田繊維</cp:lastModifiedBy>
  <cp:lastPrinted>2023-01-10T08:21:36Z</cp:lastPrinted>
  <dcterms:created xsi:type="dcterms:W3CDTF">2016-10-18T09:26:20Z</dcterms:created>
  <dcterms:modified xsi:type="dcterms:W3CDTF">2025-12-12T01:17:01Z</dcterms:modified>
</cp:coreProperties>
</file>