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ds-16\Desktop\"/>
    </mc:Choice>
  </mc:AlternateContent>
  <xr:revisionPtr revIDLastSave="0" documentId="13_ncr:1_{602BA562-26DE-40A7-8F31-AE91BE1DDE29}" xr6:coauthVersionLast="47" xr6:coauthVersionMax="47" xr10:uidLastSave="{00000000-0000-0000-0000-000000000000}"/>
  <bookViews>
    <workbookView xWindow="-120" yWindow="-120" windowWidth="19440" windowHeight="15000" activeTab="2" xr2:uid="{00000000-000D-0000-FFFF-FFFF00000000}"/>
  </bookViews>
  <sheets>
    <sheet name="商品リスト&amp;JANコード（ 2024.4.8更新）" sheetId="3" r:id="rId1"/>
    <sheet name="こちらの注文書シートをご利用ください" sheetId="6" r:id="rId2"/>
    <sheet name="入力例" sheetId="7" r:id="rId3"/>
  </sheets>
  <definedNames>
    <definedName name="_xlnm._FilterDatabase" localSheetId="0" hidden="1">'商品リスト&amp;JANコード（ 2024.4.8更新）'!$A$1:$H$638</definedName>
    <definedName name="_xlnm.Print_Area" localSheetId="1">こちらの注文書シートをご利用ください!$A$1:$J$48</definedName>
    <definedName name="_xlnm.Print_Area" localSheetId="2">入力例!$A$1:$I$44</definedName>
  </definedNames>
  <calcPr calcId="181029"/>
</workbook>
</file>

<file path=xl/calcChain.xml><?xml version="1.0" encoding="utf-8"?>
<calcChain xmlns="http://schemas.openxmlformats.org/spreadsheetml/2006/main">
  <c r="F563" i="3" l="1"/>
  <c r="F562" i="3"/>
  <c r="F561" i="3"/>
  <c r="F560" i="3"/>
  <c r="F559" i="3"/>
  <c r="F558" i="3"/>
  <c r="F557" i="3"/>
  <c r="F556" i="3"/>
  <c r="F555" i="3"/>
  <c r="F554" i="3"/>
  <c r="F553" i="3"/>
  <c r="F552" i="3"/>
  <c r="F551" i="3"/>
  <c r="F550" i="3"/>
  <c r="F549" i="3"/>
  <c r="F548" i="3"/>
  <c r="F547" i="3"/>
  <c r="F546" i="3"/>
  <c r="F545" i="3"/>
  <c r="F544" i="3"/>
  <c r="F543" i="3"/>
  <c r="F542" i="3"/>
  <c r="F541" i="3"/>
  <c r="F540" i="3"/>
  <c r="F539" i="3"/>
  <c r="F538" i="3"/>
  <c r="F537" i="3"/>
  <c r="F536" i="3"/>
  <c r="F535" i="3"/>
  <c r="F534" i="3"/>
  <c r="F533" i="3"/>
  <c r="F532" i="3"/>
  <c r="F531" i="3"/>
  <c r="F530" i="3"/>
  <c r="F529" i="3"/>
  <c r="F528" i="3"/>
  <c r="F527" i="3"/>
  <c r="F526" i="3"/>
  <c r="F525" i="3"/>
  <c r="F524" i="3"/>
  <c r="F523" i="3"/>
  <c r="F522" i="3"/>
  <c r="F521" i="3"/>
  <c r="F520" i="3"/>
  <c r="F519" i="3"/>
  <c r="F518" i="3"/>
  <c r="F517" i="3"/>
  <c r="F516" i="3"/>
  <c r="F515" i="3"/>
  <c r="F514" i="3"/>
  <c r="F513" i="3"/>
  <c r="F512" i="3"/>
  <c r="F511" i="3"/>
  <c r="F510" i="3"/>
  <c r="F509" i="3"/>
  <c r="F508" i="3"/>
  <c r="F507" i="3"/>
  <c r="F506" i="3"/>
  <c r="F505" i="3"/>
  <c r="F504" i="3"/>
  <c r="F503" i="3"/>
  <c r="F497" i="3"/>
  <c r="F496"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20" i="3"/>
  <c r="F419" i="3"/>
  <c r="F418" i="3"/>
  <c r="F417" i="3"/>
  <c r="F416" i="3"/>
  <c r="F415" i="3"/>
  <c r="F414" i="3"/>
  <c r="F413" i="3"/>
  <c r="F412" i="3"/>
  <c r="F411" i="3"/>
  <c r="F410" i="3"/>
  <c r="F409" i="3"/>
  <c r="F408" i="3"/>
  <c r="F407" i="3"/>
  <c r="F406" i="3"/>
  <c r="F405" i="3"/>
  <c r="F404" i="3"/>
  <c r="F403" i="3"/>
  <c r="F402" i="3"/>
  <c r="F401" i="3"/>
  <c r="F400" i="3"/>
  <c r="F399" i="3"/>
  <c r="F398" i="3"/>
  <c r="F397" i="3"/>
  <c r="F396" i="3"/>
  <c r="F395" i="3"/>
  <c r="F394" i="3"/>
  <c r="F393" i="3"/>
  <c r="F392" i="3"/>
  <c r="F391" i="3"/>
  <c r="F390" i="3"/>
  <c r="F389" i="3"/>
  <c r="F388" i="3"/>
  <c r="F387" i="3"/>
  <c r="F386" i="3"/>
  <c r="F385" i="3"/>
  <c r="F384" i="3"/>
  <c r="F383" i="3"/>
  <c r="F382" i="3"/>
  <c r="F381" i="3"/>
  <c r="F380" i="3"/>
  <c r="F379" i="3"/>
  <c r="F378" i="3"/>
  <c r="F377" i="3"/>
  <c r="F376" i="3"/>
  <c r="F375" i="3"/>
  <c r="F374" i="3"/>
  <c r="F373" i="3"/>
  <c r="F372" i="3"/>
  <c r="F371" i="3"/>
  <c r="F370" i="3"/>
  <c r="F369" i="3"/>
  <c r="F368" i="3"/>
  <c r="F367" i="3"/>
  <c r="F366" i="3"/>
  <c r="F365" i="3"/>
  <c r="F364" i="3"/>
  <c r="F363" i="3"/>
  <c r="F362" i="3"/>
  <c r="F361" i="3"/>
  <c r="F360" i="3"/>
  <c r="F359" i="3"/>
  <c r="F358" i="3"/>
  <c r="F357" i="3"/>
  <c r="F356" i="3"/>
  <c r="F355" i="3"/>
  <c r="F354" i="3"/>
  <c r="F353" i="3"/>
  <c r="F352" i="3"/>
  <c r="F351" i="3"/>
  <c r="F350" i="3"/>
  <c r="F349" i="3"/>
  <c r="F348" i="3"/>
  <c r="F347" i="3"/>
  <c r="F346" i="3"/>
  <c r="F345" i="3"/>
  <c r="F344" i="3"/>
  <c r="F343" i="3"/>
  <c r="F342" i="3"/>
  <c r="F341" i="3"/>
  <c r="F340" i="3"/>
  <c r="F339" i="3"/>
  <c r="F338" i="3"/>
  <c r="F337" i="3"/>
  <c r="F336" i="3"/>
  <c r="F335" i="3"/>
  <c r="F334" i="3"/>
  <c r="F333" i="3"/>
  <c r="F332" i="3"/>
  <c r="F331" i="3"/>
  <c r="F330" i="3"/>
  <c r="F329" i="3"/>
  <c r="F328" i="3"/>
  <c r="F327" i="3"/>
  <c r="F326" i="3"/>
  <c r="F325" i="3"/>
  <c r="F324" i="3"/>
  <c r="F323" i="3"/>
  <c r="F322" i="3"/>
  <c r="F321" i="3"/>
  <c r="F320" i="3"/>
  <c r="F319" i="3"/>
  <c r="F318" i="3"/>
  <c r="F317" i="3"/>
  <c r="F316" i="3"/>
  <c r="F315" i="3"/>
  <c r="F314" i="3"/>
  <c r="F313" i="3"/>
  <c r="F312" i="3"/>
  <c r="F311" i="3"/>
  <c r="F310" i="3"/>
  <c r="F309" i="3"/>
  <c r="F308" i="3"/>
  <c r="F307" i="3"/>
  <c r="F306" i="3"/>
  <c r="F305" i="3"/>
  <c r="F304" i="3"/>
  <c r="F303" i="3"/>
  <c r="F302" i="3"/>
  <c r="F301" i="3"/>
  <c r="F300" i="3"/>
  <c r="F299" i="3"/>
  <c r="F298" i="3"/>
  <c r="F297" i="3"/>
  <c r="F296" i="3"/>
  <c r="F295" i="3"/>
  <c r="F294" i="3"/>
  <c r="F293" i="3"/>
  <c r="F292" i="3"/>
  <c r="F291" i="3"/>
  <c r="F290"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97" i="3"/>
  <c r="F98" i="3"/>
  <c r="F99" i="3"/>
  <c r="F100" i="3"/>
  <c r="F101" i="3"/>
  <c r="F102" i="3"/>
  <c r="F103" i="3"/>
  <c r="F104" i="3"/>
  <c r="F105" i="3"/>
  <c r="F106" i="3"/>
  <c r="F107" i="3"/>
  <c r="F108" i="3"/>
  <c r="F109" i="3"/>
  <c r="F110" i="3"/>
  <c r="F111" i="3"/>
  <c r="F112"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3" i="3"/>
  <c r="F4" i="3"/>
  <c r="F5" i="3"/>
  <c r="F6" i="3"/>
  <c r="F7" i="3"/>
  <c r="F8" i="3"/>
  <c r="F9" i="3"/>
  <c r="F10" i="3"/>
  <c r="F11" i="3"/>
  <c r="F12" i="3"/>
  <c r="F13" i="3"/>
  <c r="F14" i="3"/>
  <c r="F15" i="3"/>
  <c r="F16" i="3"/>
  <c r="F17" i="3"/>
  <c r="F2" i="3"/>
  <c r="C36" i="6" l="1"/>
  <c r="J36" i="6" s="1"/>
  <c r="C35" i="6"/>
  <c r="D35" i="6" s="1"/>
  <c r="C34" i="6"/>
  <c r="J34" i="6" s="1"/>
  <c r="C33" i="6"/>
  <c r="D33" i="6" s="1"/>
  <c r="C32" i="6"/>
  <c r="J32" i="6" s="1"/>
  <c r="C32" i="7"/>
  <c r="D32" i="7" s="1"/>
  <c r="C31" i="7"/>
  <c r="D31" i="7" s="1"/>
  <c r="F31" i="7"/>
  <c r="G31" i="7"/>
  <c r="H32" i="7" l="1"/>
  <c r="D34" i="6"/>
  <c r="D36" i="6"/>
  <c r="D32" i="6"/>
  <c r="F33" i="6"/>
  <c r="G33" i="6" s="1"/>
  <c r="H33" i="6"/>
  <c r="I33" i="6" s="1"/>
  <c r="J33" i="6"/>
  <c r="F35" i="6"/>
  <c r="G35" i="6" s="1"/>
  <c r="H35" i="6"/>
  <c r="I35" i="6" s="1"/>
  <c r="J35" i="6"/>
  <c r="F32" i="6"/>
  <c r="G32" i="6" s="1"/>
  <c r="H32" i="6"/>
  <c r="I32" i="6" s="1"/>
  <c r="F34" i="6"/>
  <c r="G34" i="6" s="1"/>
  <c r="H34" i="6"/>
  <c r="I34" i="6" s="1"/>
  <c r="F36" i="6"/>
  <c r="G36" i="6" s="1"/>
  <c r="H36" i="6"/>
  <c r="I36" i="6" s="1"/>
  <c r="H31" i="7"/>
  <c r="C12" i="6" l="1"/>
  <c r="C21" i="6" l="1"/>
  <c r="F21" i="6" l="1"/>
  <c r="G21" i="6" s="1"/>
  <c r="C27" i="7"/>
  <c r="H27" i="7" s="1"/>
  <c r="C25" i="7"/>
  <c r="D25" i="7" s="1"/>
  <c r="F25" i="7"/>
  <c r="G25" i="7"/>
  <c r="F27" i="7" l="1"/>
  <c r="G27" i="7" s="1"/>
  <c r="I27" i="7"/>
  <c r="D27" i="7"/>
  <c r="H25" i="7"/>
  <c r="I25" i="7" s="1"/>
  <c r="J42" i="6"/>
  <c r="G23" i="7" l="1"/>
  <c r="G22" i="7"/>
  <c r="G21" i="7"/>
  <c r="G20" i="7"/>
  <c r="G19" i="7"/>
  <c r="G18" i="7"/>
  <c r="G17" i="7"/>
  <c r="G16" i="7"/>
  <c r="G15" i="7"/>
  <c r="G14" i="7"/>
  <c r="G13" i="7"/>
  <c r="E42" i="6"/>
  <c r="F41" i="7" l="1"/>
  <c r="F40" i="7"/>
  <c r="F39" i="7"/>
  <c r="F38" i="7"/>
  <c r="F37" i="7"/>
  <c r="F36" i="7"/>
  <c r="F35" i="7"/>
  <c r="F34" i="7"/>
  <c r="F30" i="7"/>
  <c r="F28" i="7"/>
  <c r="F24" i="7"/>
  <c r="G41" i="7" l="1"/>
  <c r="C41" i="7"/>
  <c r="H41" i="7" s="1"/>
  <c r="I41" i="7" s="1"/>
  <c r="G40" i="7"/>
  <c r="C40" i="7"/>
  <c r="H40" i="7" s="1"/>
  <c r="I40" i="7" s="1"/>
  <c r="G39" i="7"/>
  <c r="C39" i="7"/>
  <c r="H39" i="7" s="1"/>
  <c r="I39" i="7" s="1"/>
  <c r="G38" i="7"/>
  <c r="C38" i="7"/>
  <c r="D38" i="7" s="1"/>
  <c r="G37" i="7"/>
  <c r="C37" i="7"/>
  <c r="H37" i="7" s="1"/>
  <c r="I37" i="7" s="1"/>
  <c r="G36" i="7"/>
  <c r="C36" i="7"/>
  <c r="H36" i="7" s="1"/>
  <c r="I36" i="7" s="1"/>
  <c r="G35" i="7"/>
  <c r="C35" i="7"/>
  <c r="H35" i="7" s="1"/>
  <c r="I35" i="7" s="1"/>
  <c r="G34" i="7"/>
  <c r="C34" i="7"/>
  <c r="D34" i="7" s="1"/>
  <c r="G33" i="7"/>
  <c r="G32" i="7"/>
  <c r="E42" i="7" s="1"/>
  <c r="I32" i="7"/>
  <c r="G30" i="7"/>
  <c r="I29" i="7"/>
  <c r="G28" i="7"/>
  <c r="C28" i="7"/>
  <c r="H28" i="7" s="1"/>
  <c r="I28" i="7" s="1"/>
  <c r="C26" i="7"/>
  <c r="D26" i="7" s="1"/>
  <c r="G24" i="7"/>
  <c r="C24" i="7"/>
  <c r="H24" i="7" s="1"/>
  <c r="I24" i="7" s="1"/>
  <c r="H1" i="7"/>
  <c r="C41" i="6"/>
  <c r="J41" i="6" s="1"/>
  <c r="C40" i="6"/>
  <c r="J40" i="6" s="1"/>
  <c r="C39" i="6"/>
  <c r="J39" i="6" s="1"/>
  <c r="C38" i="6"/>
  <c r="J38" i="6" s="1"/>
  <c r="C37" i="6"/>
  <c r="J37" i="6" s="1"/>
  <c r="C31" i="6"/>
  <c r="J31" i="6" s="1"/>
  <c r="C30" i="6"/>
  <c r="J30" i="6" s="1"/>
  <c r="C29" i="6"/>
  <c r="J29" i="6" s="1"/>
  <c r="C28" i="6"/>
  <c r="J28" i="6" s="1"/>
  <c r="C27" i="6"/>
  <c r="J27" i="6" s="1"/>
  <c r="C26" i="6"/>
  <c r="C25" i="6"/>
  <c r="J25" i="6" s="1"/>
  <c r="C24" i="6"/>
  <c r="J24" i="6" s="1"/>
  <c r="C23" i="6"/>
  <c r="J23" i="6" s="1"/>
  <c r="C22" i="6"/>
  <c r="J22" i="6" s="1"/>
  <c r="J21" i="6"/>
  <c r="C20" i="6"/>
  <c r="J20" i="6" s="1"/>
  <c r="C19" i="6"/>
  <c r="C18" i="6"/>
  <c r="C17" i="6"/>
  <c r="J17" i="6" s="1"/>
  <c r="C16" i="6"/>
  <c r="J16" i="6" s="1"/>
  <c r="C15" i="6"/>
  <c r="J15" i="6" s="1"/>
  <c r="C14" i="6"/>
  <c r="J14" i="6" s="1"/>
  <c r="C13" i="6"/>
  <c r="J13" i="6" s="1"/>
  <c r="J12" i="6"/>
  <c r="H1" i="6"/>
  <c r="J19" i="6" l="1"/>
  <c r="F19" i="6"/>
  <c r="G19" i="6" s="1"/>
  <c r="J18" i="6"/>
  <c r="D18" i="6"/>
  <c r="J26" i="6"/>
  <c r="F26" i="6"/>
  <c r="G26" i="6" s="1"/>
  <c r="F15" i="6"/>
  <c r="G15" i="6" s="1"/>
  <c r="F27" i="6"/>
  <c r="G27" i="6" s="1"/>
  <c r="F37" i="6"/>
  <c r="G37" i="6" s="1"/>
  <c r="F41" i="6"/>
  <c r="G41" i="6" s="1"/>
  <c r="F13" i="6"/>
  <c r="G13" i="6" s="1"/>
  <c r="F12" i="6"/>
  <c r="G12" i="6" s="1"/>
  <c r="F16" i="6"/>
  <c r="G16" i="6" s="1"/>
  <c r="F20" i="6"/>
  <c r="G20" i="6" s="1"/>
  <c r="F24" i="6"/>
  <c r="G24" i="6" s="1"/>
  <c r="F28" i="6"/>
  <c r="G28" i="6" s="1"/>
  <c r="F23" i="6"/>
  <c r="G23" i="6" s="1"/>
  <c r="F38" i="6"/>
  <c r="G38" i="6" s="1"/>
  <c r="F17" i="6"/>
  <c r="G17" i="6" s="1"/>
  <c r="F39" i="6"/>
  <c r="G39" i="6" s="1"/>
  <c r="F14" i="6"/>
  <c r="G14" i="6" s="1"/>
  <c r="F18" i="6"/>
  <c r="G18" i="6" s="1"/>
  <c r="F22" i="6"/>
  <c r="G22" i="6" s="1"/>
  <c r="F30" i="6"/>
  <c r="G30" i="6" s="1"/>
  <c r="F31" i="6"/>
  <c r="G31" i="6" s="1"/>
  <c r="F40" i="6"/>
  <c r="G40" i="6" s="1"/>
  <c r="F25" i="6"/>
  <c r="G25" i="6" s="1"/>
  <c r="F29" i="6"/>
  <c r="G29" i="6" s="1"/>
  <c r="D13" i="6"/>
  <c r="H15" i="6"/>
  <c r="I15" i="6" s="1"/>
  <c r="H27" i="6"/>
  <c r="I27" i="6" s="1"/>
  <c r="D41" i="6"/>
  <c r="D12" i="6"/>
  <c r="D16" i="6"/>
  <c r="D20" i="6"/>
  <c r="D24" i="6"/>
  <c r="D28" i="6"/>
  <c r="H25" i="6"/>
  <c r="I25" i="6" s="1"/>
  <c r="H23" i="6"/>
  <c r="I23" i="6" s="1"/>
  <c r="D37" i="6"/>
  <c r="H38" i="6"/>
  <c r="I38" i="6" s="1"/>
  <c r="H21" i="6"/>
  <c r="I21" i="6" s="1"/>
  <c r="H29" i="6"/>
  <c r="I29" i="6" s="1"/>
  <c r="H39" i="6"/>
  <c r="I39" i="6" s="1"/>
  <c r="D14" i="6"/>
  <c r="D22" i="6"/>
  <c r="D26" i="6"/>
  <c r="H30" i="6"/>
  <c r="I30" i="6" s="1"/>
  <c r="H31" i="6"/>
  <c r="I31" i="6" s="1"/>
  <c r="D17" i="6"/>
  <c r="H40" i="6"/>
  <c r="I40" i="6" s="1"/>
  <c r="H19" i="6"/>
  <c r="I19" i="6" s="1"/>
  <c r="H33" i="7"/>
  <c r="I33" i="7" s="1"/>
  <c r="H22" i="6"/>
  <c r="I22" i="6" s="1"/>
  <c r="D25" i="6"/>
  <c r="H41" i="6"/>
  <c r="I41" i="6" s="1"/>
  <c r="H30" i="7"/>
  <c r="I30" i="7" s="1"/>
  <c r="H34" i="7"/>
  <c r="I34" i="7" s="1"/>
  <c r="H26" i="7"/>
  <c r="H38" i="7"/>
  <c r="I38" i="7" s="1"/>
  <c r="D37" i="7"/>
  <c r="D41" i="7"/>
  <c r="D24" i="7"/>
  <c r="D28" i="7"/>
  <c r="D36" i="7"/>
  <c r="D40" i="7"/>
  <c r="D35" i="7"/>
  <c r="D39" i="7"/>
  <c r="H37" i="6"/>
  <c r="I37" i="6" s="1"/>
  <c r="H13" i="6"/>
  <c r="I13" i="6" s="1"/>
  <c r="H26" i="6"/>
  <c r="I26" i="6" s="1"/>
  <c r="D29" i="6"/>
  <c r="D38" i="6"/>
  <c r="H18" i="6"/>
  <c r="I18" i="6" s="1"/>
  <c r="D21" i="6"/>
  <c r="H17" i="6"/>
  <c r="I17" i="6" s="1"/>
  <c r="H14" i="6"/>
  <c r="I14" i="6" s="1"/>
  <c r="D15" i="6"/>
  <c r="D19" i="6"/>
  <c r="D23" i="6"/>
  <c r="D27" i="6"/>
  <c r="D31" i="6"/>
  <c r="D40" i="6"/>
  <c r="H16" i="6"/>
  <c r="I16" i="6" s="1"/>
  <c r="H20" i="6"/>
  <c r="I20" i="6" s="1"/>
  <c r="H24" i="6"/>
  <c r="I24" i="6" s="1"/>
  <c r="H12" i="6"/>
  <c r="I12" i="6" s="1"/>
  <c r="H28" i="6"/>
  <c r="I28" i="6" s="1"/>
  <c r="D30" i="6"/>
  <c r="D39" i="6"/>
  <c r="I26" i="7" l="1"/>
  <c r="I42" i="7" s="1"/>
  <c r="F26" i="7"/>
  <c r="G26" i="7" s="1"/>
  <c r="G42" i="7" l="1"/>
  <c r="I42" i="6"/>
  <c r="G4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飯塚 健二</author>
  </authors>
  <commentList>
    <comment ref="G1" authorId="0" shapeId="0" xr:uid="{F1ADC040-1BE1-4DC5-B315-C73A76AEB98D}">
      <text>
        <r>
          <rPr>
            <b/>
            <sz val="9"/>
            <color indexed="81"/>
            <rFont val="ＭＳ Ｐゴシック"/>
            <family val="3"/>
            <charset val="128"/>
          </rPr>
          <t>掛率に関係なく設定する商品について、「*」
注文書に表示するため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DSP23</author>
  </authors>
  <commentList>
    <comment ref="E12" authorId="0" shapeId="0" xr:uid="{00000000-0006-0000-0200-000001000000}">
      <text>
        <r>
          <rPr>
            <b/>
            <sz val="36"/>
            <color indexed="81"/>
            <rFont val="ＭＳ Ｐゴシック"/>
            <family val="3"/>
            <charset val="128"/>
          </rPr>
          <t>⑨　</t>
        </r>
        <r>
          <rPr>
            <sz val="16"/>
            <color indexed="81"/>
            <rFont val="ＭＳ Ｐゴシック"/>
            <family val="3"/>
            <charset val="128"/>
          </rPr>
          <t>数量入力</t>
        </r>
      </text>
    </comment>
    <comment ref="B13" authorId="0" shapeId="0" xr:uid="{00000000-0006-0000-0200-000002000000}">
      <text>
        <r>
          <rPr>
            <sz val="36"/>
            <color indexed="81"/>
            <rFont val="ＭＳ Ｐゴシック"/>
            <family val="3"/>
            <charset val="128"/>
          </rPr>
          <t>⑧</t>
        </r>
        <r>
          <rPr>
            <sz val="18"/>
            <color indexed="81"/>
            <rFont val="ＭＳ Ｐゴシック"/>
            <family val="3"/>
            <charset val="128"/>
          </rPr>
          <t>　　</t>
        </r>
        <r>
          <rPr>
            <sz val="16"/>
            <color indexed="81"/>
            <rFont val="ＭＳ Ｐゴシック"/>
            <family val="3"/>
            <charset val="128"/>
          </rPr>
          <t xml:space="preserve">（-）ハイフンを忘れずに入力してください。
　　　　　※ハイフンがないと商品名が表示されません。
</t>
        </r>
        <r>
          <rPr>
            <sz val="14"/>
            <color indexed="81"/>
            <rFont val="ＭＳ Ｐゴシック"/>
            <family val="3"/>
            <charset val="128"/>
          </rPr>
          <t xml:space="preserve">
　　　　　　　　　　　　　　　　　　　　 　　　　↓　
　　　　</t>
        </r>
        <r>
          <rPr>
            <sz val="16"/>
            <color indexed="81"/>
            <rFont val="ＭＳ Ｐゴシック"/>
            <family val="3"/>
            <charset val="128"/>
          </rPr>
          <t>　　　　　　　　　　　　　
　　　　　　　●●●●●　　　　　―　　　　　●●●
　　　　　（商品コード　５桁）　　　　　　　　　（柄番　３桁)
　※商品コードは左下別シート【商品リスト年/月更新】を参照ください。
　</t>
        </r>
      </text>
    </comment>
    <comment ref="B16" authorId="0" shapeId="0" xr:uid="{00000000-0006-0000-0200-000003000000}">
      <text>
        <r>
          <rPr>
            <sz val="16"/>
            <color indexed="81"/>
            <rFont val="ＭＳ Ｐゴシック"/>
            <family val="3"/>
            <charset val="128"/>
          </rPr>
          <t>※　柄番のない商品は商品コード
　　 ５桁のみ 入力してください。</t>
        </r>
        <r>
          <rPr>
            <sz val="18"/>
            <color indexed="81"/>
            <rFont val="ＭＳ Ｐゴシック"/>
            <family val="3"/>
            <charset val="128"/>
          </rPr>
          <t>　　</t>
        </r>
      </text>
    </comment>
    <comment ref="J26" authorId="0" shapeId="0" xr:uid="{00000000-0006-0000-0200-000004000000}">
      <text>
        <r>
          <rPr>
            <sz val="16"/>
            <color indexed="81"/>
            <rFont val="ＭＳ Ｐゴシック"/>
            <family val="3"/>
            <charset val="128"/>
          </rPr>
          <t>※注意
欄外に(*)表示の商品につきましては、
掛率に関係なく　一律の単価設定となっていす。</t>
        </r>
      </text>
    </comment>
  </commentList>
</comments>
</file>

<file path=xl/sharedStrings.xml><?xml version="1.0" encoding="utf-8"?>
<sst xmlns="http://schemas.openxmlformats.org/spreadsheetml/2006/main" count="1839" uniqueCount="1158">
  <si>
    <t>商品名</t>
  </si>
  <si>
    <t>柄名</t>
  </si>
  <si>
    <t xml:space="preserve">無地　ﾛｰｽﾞ                      </t>
  </si>
  <si>
    <t xml:space="preserve">４８　むす美一越　無地                  </t>
  </si>
  <si>
    <t>ポリエステル紬　リバーシブル　金封ふくさ</t>
  </si>
  <si>
    <t>ご注文書</t>
    <rPh sb="1" eb="4">
      <t>チュウモンショ</t>
    </rPh>
    <phoneticPr fontId="22"/>
  </si>
  <si>
    <t>貴社名</t>
    <rPh sb="0" eb="2">
      <t>キシャ</t>
    </rPh>
    <rPh sb="2" eb="3">
      <t>メイ</t>
    </rPh>
    <phoneticPr fontId="22"/>
  </si>
  <si>
    <t>ご担当者様</t>
    <rPh sb="1" eb="3">
      <t>タントウ</t>
    </rPh>
    <rPh sb="3" eb="4">
      <t>シャ</t>
    </rPh>
    <rPh sb="4" eb="5">
      <t>サマ</t>
    </rPh>
    <phoneticPr fontId="22"/>
  </si>
  <si>
    <t>商品名</t>
    <rPh sb="0" eb="3">
      <t>ショウヒンメイ</t>
    </rPh>
    <phoneticPr fontId="22"/>
  </si>
  <si>
    <t>柄名</t>
    <rPh sb="0" eb="1">
      <t>ガラ</t>
    </rPh>
    <rPh sb="1" eb="2">
      <t>メイ</t>
    </rPh>
    <phoneticPr fontId="22"/>
  </si>
  <si>
    <t>数量</t>
    <rPh sb="0" eb="2">
      <t>スウリョウ</t>
    </rPh>
    <phoneticPr fontId="22"/>
  </si>
  <si>
    <t>合計</t>
    <rPh sb="0" eb="2">
      <t>ゴウケイ</t>
    </rPh>
    <phoneticPr fontId="22"/>
  </si>
  <si>
    <t>合計（税抜）</t>
    <rPh sb="0" eb="2">
      <t>ゴウケイ</t>
    </rPh>
    <rPh sb="3" eb="4">
      <t>ゼイ</t>
    </rPh>
    <rPh sb="4" eb="5">
      <t>ヌ</t>
    </rPh>
    <phoneticPr fontId="22"/>
  </si>
  <si>
    <t>商品柄コード</t>
    <rPh sb="0" eb="2">
      <t>ショウヒン</t>
    </rPh>
    <rPh sb="2" eb="3">
      <t>ガラ</t>
    </rPh>
    <phoneticPr fontId="18"/>
  </si>
  <si>
    <t>〒604-0031京都市中京区新町通二条南入ル
TEL:075-256-0123(代表)  FAX:075-256-0256</t>
    <phoneticPr fontId="18"/>
  </si>
  <si>
    <t>上代計</t>
    <rPh sb="0" eb="2">
      <t>ジョウダイ</t>
    </rPh>
    <rPh sb="2" eb="3">
      <t>ケイ</t>
    </rPh>
    <phoneticPr fontId="22"/>
  </si>
  <si>
    <t>@単価</t>
    <rPh sb="1" eb="3">
      <t>タンカ</t>
    </rPh>
    <phoneticPr fontId="22"/>
  </si>
  <si>
    <t>@上代</t>
    <rPh sb="1" eb="3">
      <t>ジョウダイ</t>
    </rPh>
    <phoneticPr fontId="22"/>
  </si>
  <si>
    <t>掛率</t>
    <rPh sb="0" eb="1">
      <t>カ</t>
    </rPh>
    <rPh sb="1" eb="2">
      <t>リツ</t>
    </rPh>
    <phoneticPr fontId="18"/>
  </si>
  <si>
    <t>▼支払方法</t>
    <phoneticPr fontId="18"/>
  </si>
  <si>
    <t>銀行振込(入金確認後出荷)又は商品代引。※いずれも手数料はご負担頂きますようよろしくお願いいたします</t>
    <phoneticPr fontId="18"/>
  </si>
  <si>
    <t>▼欠品時</t>
    <rPh sb="1" eb="3">
      <t>ケッピン</t>
    </rPh>
    <rPh sb="3" eb="4">
      <t>ジ</t>
    </rPh>
    <phoneticPr fontId="18"/>
  </si>
  <si>
    <t>#</t>
    <phoneticPr fontId="22"/>
  </si>
  <si>
    <t>品番</t>
    <rPh sb="0" eb="2">
      <t>ヒンバン</t>
    </rPh>
    <phoneticPr fontId="22"/>
  </si>
  <si>
    <t>http://www.ymds.co.jp/product/</t>
    <phoneticPr fontId="18"/>
  </si>
  <si>
    <t>　　　　　↓品番は、ホームページでご確認ください</t>
    <rPh sb="6" eb="8">
      <t>ヒンバン</t>
    </rPh>
    <rPh sb="18" eb="20">
      <t>カクニン</t>
    </rPh>
    <phoneticPr fontId="18"/>
  </si>
  <si>
    <t>10127-003</t>
  </si>
  <si>
    <t>10127-005</t>
  </si>
  <si>
    <t>10127-006</t>
  </si>
  <si>
    <t>10168-102</t>
  </si>
  <si>
    <t>10168-103</t>
  </si>
  <si>
    <t>10169-202</t>
  </si>
  <si>
    <t>10170-302</t>
  </si>
  <si>
    <t>10170-303</t>
  </si>
  <si>
    <t>10183-016</t>
  </si>
  <si>
    <t>10183-019</t>
  </si>
  <si>
    <t>10184-016</t>
  </si>
  <si>
    <t>10184-019</t>
  </si>
  <si>
    <t>10188-103</t>
  </si>
  <si>
    <t>10188-105</t>
  </si>
  <si>
    <t>10188-106</t>
  </si>
  <si>
    <t>10189-203</t>
  </si>
  <si>
    <t>10189-205</t>
  </si>
  <si>
    <t>10189-206</t>
  </si>
  <si>
    <t>20011-102</t>
  </si>
  <si>
    <t>20011-103</t>
  </si>
  <si>
    <t>20322-003</t>
  </si>
  <si>
    <t>20323-003</t>
  </si>
  <si>
    <t>20464-102</t>
  </si>
  <si>
    <t>20464-103</t>
  </si>
  <si>
    <t>20464-104</t>
  </si>
  <si>
    <t>20478-301</t>
  </si>
  <si>
    <t>20478-305</t>
  </si>
  <si>
    <t>20478-332</t>
  </si>
  <si>
    <t>20479-101</t>
  </si>
  <si>
    <t>20479-105</t>
  </si>
  <si>
    <t>20479-107</t>
  </si>
  <si>
    <t>20720-108</t>
  </si>
  <si>
    <t>21180-107</t>
  </si>
  <si>
    <t>21181-204</t>
  </si>
  <si>
    <t>21181-218</t>
  </si>
  <si>
    <t>22007-402</t>
  </si>
  <si>
    <t>30601-003</t>
  </si>
  <si>
    <t>30604-003</t>
  </si>
  <si>
    <t>50057-002</t>
  </si>
  <si>
    <t>50057-003</t>
  </si>
  <si>
    <t>50078-001</t>
  </si>
  <si>
    <t>50079-001</t>
  </si>
  <si>
    <t>50085-003</t>
  </si>
  <si>
    <t>50085-004</t>
  </si>
  <si>
    <t>50085-006</t>
  </si>
  <si>
    <t>50090-104</t>
  </si>
  <si>
    <t>50090-105</t>
  </si>
  <si>
    <t>50100-003</t>
  </si>
  <si>
    <t>50102-003</t>
  </si>
  <si>
    <t>50133-003</t>
  </si>
  <si>
    <t>51017-102</t>
  </si>
  <si>
    <t>51017-103</t>
  </si>
  <si>
    <t>51018-102</t>
  </si>
  <si>
    <t>51018-103</t>
  </si>
  <si>
    <t>60051-124</t>
  </si>
  <si>
    <t>60053-124</t>
  </si>
  <si>
    <t>80120-202</t>
  </si>
  <si>
    <t>80120-204</t>
  </si>
  <si>
    <t>90153-001</t>
  </si>
  <si>
    <t>欠品があった場合、欠品商品は一度キャンセルさせていただきます。申し訳ございませんが予めご了承下さいませ</t>
    <rPh sb="41" eb="42">
      <t>アラカジ</t>
    </rPh>
    <phoneticPr fontId="18"/>
  </si>
  <si>
    <t>下代税抜3万円未満は、送料がかかります</t>
    <rPh sb="0" eb="1">
      <t>ゲ</t>
    </rPh>
    <rPh sb="1" eb="2">
      <t>ダイ</t>
    </rPh>
    <rPh sb="2" eb="4">
      <t>ゼイヌキ</t>
    </rPh>
    <rPh sb="6" eb="7">
      <t>エン</t>
    </rPh>
    <rPh sb="7" eb="9">
      <t>ミマン</t>
    </rPh>
    <rPh sb="11" eb="13">
      <t>ソウリョウ</t>
    </rPh>
    <phoneticPr fontId="18"/>
  </si>
  <si>
    <t>▼送料</t>
    <rPh sb="1" eb="3">
      <t>ソウリョウ</t>
    </rPh>
    <phoneticPr fontId="18"/>
  </si>
  <si>
    <t>TEL</t>
    <phoneticPr fontId="22"/>
  </si>
  <si>
    <t>FAX</t>
    <phoneticPr fontId="22"/>
  </si>
  <si>
    <t>決済方法</t>
    <rPh sb="0" eb="2">
      <t>ケッサイ</t>
    </rPh>
    <rPh sb="2" eb="4">
      <t>ホウホウ</t>
    </rPh>
    <phoneticPr fontId="22"/>
  </si>
  <si>
    <t>お振込様名義</t>
    <phoneticPr fontId="22"/>
  </si>
  <si>
    <t>←「銀行振込」か「代引」かを選択</t>
    <rPh sb="2" eb="4">
      <t>ギンコウ</t>
    </rPh>
    <rPh sb="4" eb="6">
      <t>フリコミ</t>
    </rPh>
    <rPh sb="9" eb="11">
      <t>ダイビ</t>
    </rPh>
    <rPh sb="14" eb="16">
      <t>センタク</t>
    </rPh>
    <phoneticPr fontId="18"/>
  </si>
  <si>
    <t>←「銀行振込」を選択した場合</t>
    <rPh sb="2" eb="4">
      <t>ギンコウ</t>
    </rPh>
    <rPh sb="4" eb="6">
      <t>フリコミ</t>
    </rPh>
    <rPh sb="8" eb="10">
      <t>センタク</t>
    </rPh>
    <rPh sb="12" eb="14">
      <t>バアイ</t>
    </rPh>
    <phoneticPr fontId="18"/>
  </si>
  <si>
    <t>下代税抜3万円～（風呂敷50cm以下は5枚毎・70cm以上は3枚毎）</t>
    <phoneticPr fontId="18"/>
  </si>
  <si>
    <t>▼ロット</t>
    <phoneticPr fontId="18"/>
  </si>
  <si>
    <t>商品コードが間違っています</t>
  </si>
  <si>
    <t/>
  </si>
  <si>
    <t>トムソン箱S</t>
  </si>
  <si>
    <t>17×11.5×2.5cm</t>
  </si>
  <si>
    <t>10183-002</t>
    <phoneticPr fontId="18"/>
  </si>
  <si>
    <t>銀行振込</t>
  </si>
  <si>
    <t>山田繊維株式会社</t>
    <rPh sb="0" eb="2">
      <t>ヤマダ</t>
    </rPh>
    <rPh sb="2" eb="4">
      <t>センイ</t>
    </rPh>
    <rPh sb="4" eb="8">
      <t>カブシキガイシャ</t>
    </rPh>
    <phoneticPr fontId="18"/>
  </si>
  <si>
    <t>山田</t>
    <rPh sb="0" eb="2">
      <t>ヤマダ</t>
    </rPh>
    <phoneticPr fontId="18"/>
  </si>
  <si>
    <t>075-256-0256</t>
    <phoneticPr fontId="18"/>
  </si>
  <si>
    <t>ヤマダセンイカブシキガイシャ</t>
    <phoneticPr fontId="18"/>
  </si>
  <si>
    <t>営業担当</t>
    <rPh sb="0" eb="2">
      <t>エイギョウ</t>
    </rPh>
    <rPh sb="2" eb="4">
      <t>タントウ</t>
    </rPh>
    <phoneticPr fontId="18"/>
  </si>
  <si>
    <r>
      <rPr>
        <sz val="14"/>
        <color rgb="FFFF0000"/>
        <rFont val="メイリオ"/>
        <family val="3"/>
        <charset val="128"/>
      </rPr>
      <t>山田</t>
    </r>
    <r>
      <rPr>
        <sz val="14"/>
        <rFont val="メイリオ"/>
        <family val="3"/>
        <charset val="128"/>
      </rPr>
      <t>　宛</t>
    </r>
    <rPh sb="0" eb="2">
      <t>ヤマダ</t>
    </rPh>
    <phoneticPr fontId="18"/>
  </si>
  <si>
    <t>単価</t>
    <rPh sb="0" eb="2">
      <t>タンカ</t>
    </rPh>
    <phoneticPr fontId="18"/>
  </si>
  <si>
    <t>固定</t>
    <rPh sb="0" eb="2">
      <t>コテイ</t>
    </rPh>
    <phoneticPr fontId="18"/>
  </si>
  <si>
    <t>カタログの有効期限内でも製造中止する商品が出てくる場合がありますのでご了承ください
(新カタログ発刊時、商品リストが更新されますので再度、ダウンロードして頂く必要がございます）</t>
    <rPh sb="5" eb="7">
      <t>ユウコウ</t>
    </rPh>
    <rPh sb="7" eb="9">
      <t>キゲン</t>
    </rPh>
    <rPh sb="9" eb="10">
      <t>ナイ</t>
    </rPh>
    <rPh sb="12" eb="14">
      <t>セイゾウ</t>
    </rPh>
    <rPh sb="14" eb="16">
      <t>チュウシ</t>
    </rPh>
    <rPh sb="18" eb="20">
      <t>ショウヒン</t>
    </rPh>
    <rPh sb="21" eb="22">
      <t>デ</t>
    </rPh>
    <rPh sb="25" eb="27">
      <t>バアイ</t>
    </rPh>
    <rPh sb="35" eb="37">
      <t>リョウショウ</t>
    </rPh>
    <rPh sb="43" eb="44">
      <t>シン</t>
    </rPh>
    <rPh sb="48" eb="50">
      <t>ハッカン</t>
    </rPh>
    <rPh sb="50" eb="51">
      <t>ジ</t>
    </rPh>
    <rPh sb="52" eb="54">
      <t>ショウヒン</t>
    </rPh>
    <rPh sb="58" eb="60">
      <t>コウシン</t>
    </rPh>
    <rPh sb="66" eb="68">
      <t>サイド</t>
    </rPh>
    <rPh sb="77" eb="78">
      <t>イタダ</t>
    </rPh>
    <rPh sb="79" eb="81">
      <t>ヒツヨウ</t>
    </rPh>
    <phoneticPr fontId="18"/>
  </si>
  <si>
    <t>↑</t>
    <phoneticPr fontId="18"/>
  </si>
  <si>
    <t>欄外に「*」表示の商品については、掛率に関係なく
一律の単価設定となっています</t>
    <rPh sb="0" eb="2">
      <t>ランガイ</t>
    </rPh>
    <rPh sb="6" eb="8">
      <t>ヒョウジ</t>
    </rPh>
    <rPh sb="9" eb="11">
      <t>ショウヒン</t>
    </rPh>
    <rPh sb="17" eb="19">
      <t>カケリツ</t>
    </rPh>
    <rPh sb="20" eb="22">
      <t>カンケイ</t>
    </rPh>
    <rPh sb="25" eb="27">
      <t>イチリツ</t>
    </rPh>
    <rPh sb="28" eb="30">
      <t>タンカ</t>
    </rPh>
    <rPh sb="30" eb="32">
      <t>セッテイ</t>
    </rPh>
    <phoneticPr fontId="18"/>
  </si>
  <si>
    <t>*</t>
  </si>
  <si>
    <t>90153-002</t>
  </si>
  <si>
    <t>*</t>
    <phoneticPr fontId="18"/>
  </si>
  <si>
    <t>*</t>
    <phoneticPr fontId="18"/>
  </si>
  <si>
    <t>合計（税抜）</t>
    <rPh sb="0" eb="2">
      <t>ゴウケイ</t>
    </rPh>
    <rPh sb="3" eb="5">
      <t>ゼイヌキ</t>
    </rPh>
    <phoneticPr fontId="18"/>
  </si>
  <si>
    <t>70020-108</t>
  </si>
  <si>
    <t>30649-102</t>
  </si>
  <si>
    <t>30649-103</t>
  </si>
  <si>
    <t>30649-104</t>
  </si>
  <si>
    <t>24109-301</t>
    <phoneticPr fontId="18"/>
  </si>
  <si>
    <t>24109-302</t>
  </si>
  <si>
    <t>24109-303</t>
  </si>
  <si>
    <t>24109-304</t>
  </si>
  <si>
    <t>24105-110</t>
  </si>
  <si>
    <t>24106-311</t>
  </si>
  <si>
    <t>20473-102</t>
  </si>
  <si>
    <t>20724-202</t>
  </si>
  <si>
    <t>20724-203</t>
  </si>
  <si>
    <t>22008-404</t>
  </si>
  <si>
    <t>60053-150</t>
  </si>
  <si>
    <t>60053-152</t>
  </si>
  <si>
    <t>60053-154</t>
  </si>
  <si>
    <t>60051-150</t>
  </si>
  <si>
    <t>60051-152</t>
  </si>
  <si>
    <t>60051-154</t>
  </si>
  <si>
    <t>20724-207</t>
  </si>
  <si>
    <t>▼出荷</t>
    <rPh sb="1" eb="3">
      <t>シュッカ</t>
    </rPh>
    <phoneticPr fontId="18"/>
  </si>
  <si>
    <t>弊社にてご入金確認させていただいたお時間が12：00までにつきましては当日出荷。こちら以降の場合は翌日出荷とさせて頂きます。</t>
    <rPh sb="0" eb="2">
      <t>ヘイシャ</t>
    </rPh>
    <rPh sb="5" eb="7">
      <t>ニュウキン</t>
    </rPh>
    <rPh sb="7" eb="9">
      <t>カクニン</t>
    </rPh>
    <rPh sb="18" eb="20">
      <t>ジカン</t>
    </rPh>
    <rPh sb="35" eb="37">
      <t>トウジツ</t>
    </rPh>
    <rPh sb="37" eb="39">
      <t>シュッカ</t>
    </rPh>
    <rPh sb="43" eb="45">
      <t>イコウ</t>
    </rPh>
    <rPh sb="46" eb="48">
      <t>バアイ</t>
    </rPh>
    <rPh sb="49" eb="51">
      <t>ヨクジツ</t>
    </rPh>
    <rPh sb="51" eb="53">
      <t>シュッカ</t>
    </rPh>
    <rPh sb="57" eb="58">
      <t>イタダ</t>
    </rPh>
    <phoneticPr fontId="18"/>
  </si>
  <si>
    <r>
      <t>※</t>
    </r>
    <r>
      <rPr>
        <b/>
        <u/>
        <sz val="15"/>
        <rFont val="ＭＳ Ｐゴシック"/>
        <family val="3"/>
        <charset val="128"/>
        <scheme val="minor"/>
      </rPr>
      <t>メールでのご注文書送り先　</t>
    </r>
    <r>
      <rPr>
        <b/>
        <u/>
        <sz val="18"/>
        <rFont val="ＭＳ Ｐゴシック"/>
        <family val="3"/>
        <charset val="128"/>
        <scheme val="minor"/>
      </rPr>
      <t>：　</t>
    </r>
    <r>
      <rPr>
        <b/>
        <u/>
        <sz val="20"/>
        <color theme="8"/>
        <rFont val="ＭＳ Ｐゴシック"/>
        <family val="3"/>
        <charset val="128"/>
        <scheme val="minor"/>
      </rPr>
      <t>order@ymds.co.jp　</t>
    </r>
    <r>
      <rPr>
        <b/>
        <u/>
        <sz val="15"/>
        <rFont val="ＭＳ Ｐゴシック"/>
        <family val="3"/>
        <charset val="128"/>
        <scheme val="minor"/>
      </rPr>
      <t>までお願いします</t>
    </r>
    <r>
      <rPr>
        <b/>
        <u/>
        <sz val="16"/>
        <rFont val="ＭＳ Ｐゴシック"/>
        <family val="3"/>
        <charset val="128"/>
        <scheme val="minor"/>
      </rPr>
      <t>.</t>
    </r>
    <rPh sb="7" eb="9">
      <t>チュウモン</t>
    </rPh>
    <rPh sb="9" eb="10">
      <t>ショ</t>
    </rPh>
    <rPh sb="10" eb="11">
      <t>オク</t>
    </rPh>
    <rPh sb="12" eb="13">
      <t>サキ</t>
    </rPh>
    <rPh sb="36" eb="37">
      <t>ネガ</t>
    </rPh>
    <phoneticPr fontId="18"/>
  </si>
  <si>
    <t>075-256-0123</t>
    <phoneticPr fontId="18"/>
  </si>
  <si>
    <t>①貴社名</t>
    <rPh sb="1" eb="3">
      <t>キシャ</t>
    </rPh>
    <rPh sb="3" eb="4">
      <t>メイ</t>
    </rPh>
    <phoneticPr fontId="22"/>
  </si>
  <si>
    <t>②ご担当者様</t>
    <rPh sb="2" eb="4">
      <t>タントウ</t>
    </rPh>
    <rPh sb="4" eb="5">
      <t>シャ</t>
    </rPh>
    <rPh sb="5" eb="6">
      <t>サマ</t>
    </rPh>
    <phoneticPr fontId="22"/>
  </si>
  <si>
    <t>③TEL</t>
    <phoneticPr fontId="22"/>
  </si>
  <si>
    <t>④FAX</t>
    <phoneticPr fontId="22"/>
  </si>
  <si>
    <t>⑤決済方法</t>
    <rPh sb="1" eb="3">
      <t>ケッサイ</t>
    </rPh>
    <rPh sb="3" eb="5">
      <t>ホウホウ</t>
    </rPh>
    <phoneticPr fontId="22"/>
  </si>
  <si>
    <t>⑥お振込様名義</t>
    <phoneticPr fontId="22"/>
  </si>
  <si>
    <t>⑦掛率</t>
    <rPh sb="1" eb="2">
      <t>カ</t>
    </rPh>
    <rPh sb="2" eb="3">
      <t>リツ</t>
    </rPh>
    <phoneticPr fontId="18"/>
  </si>
  <si>
    <t>70022-104</t>
  </si>
  <si>
    <t>70022-105</t>
  </si>
  <si>
    <t>70022-106</t>
  </si>
  <si>
    <t>50071-003</t>
  </si>
  <si>
    <t>50074-003</t>
  </si>
  <si>
    <t>24110-303</t>
  </si>
  <si>
    <t>24110-304</t>
  </si>
  <si>
    <t>20822-301</t>
    <phoneticPr fontId="18"/>
  </si>
  <si>
    <t>20822-302</t>
    <phoneticPr fontId="18"/>
  </si>
  <si>
    <t>黄金比　唐草　濃藍</t>
    <rPh sb="0" eb="3">
      <t>オウゴンヒ</t>
    </rPh>
    <rPh sb="4" eb="6">
      <t>カラクサ</t>
    </rPh>
    <rPh sb="7" eb="8">
      <t>ノウ</t>
    </rPh>
    <rPh sb="8" eb="9">
      <t>アイ</t>
    </rPh>
    <phoneticPr fontId="18"/>
  </si>
  <si>
    <t>黄金比　唐草　藍むら染め</t>
    <rPh sb="0" eb="3">
      <t>オウゴンヒ</t>
    </rPh>
    <rPh sb="4" eb="6">
      <t>カラクサ</t>
    </rPh>
    <rPh sb="7" eb="8">
      <t>アイ</t>
    </rPh>
    <rPh sb="10" eb="11">
      <t>ソ</t>
    </rPh>
    <phoneticPr fontId="18"/>
  </si>
  <si>
    <t>20823-301</t>
    <phoneticPr fontId="18"/>
  </si>
  <si>
    <t>20823-302</t>
    <phoneticPr fontId="18"/>
  </si>
  <si>
    <t>クマの親子　濃藍</t>
    <rPh sb="3" eb="5">
      <t>オヤコ</t>
    </rPh>
    <phoneticPr fontId="18"/>
  </si>
  <si>
    <t>鶴亀　濃藍</t>
    <rPh sb="0" eb="2">
      <t>ツルカメ</t>
    </rPh>
    <phoneticPr fontId="18"/>
  </si>
  <si>
    <t>20903-301</t>
    <phoneticPr fontId="18"/>
  </si>
  <si>
    <t>対角絞り　濃藍</t>
    <rPh sb="0" eb="2">
      <t>タイカク</t>
    </rPh>
    <rPh sb="2" eb="3">
      <t>シボ</t>
    </rPh>
    <rPh sb="5" eb="6">
      <t>ノウ</t>
    </rPh>
    <rPh sb="6" eb="7">
      <t>アイ</t>
    </rPh>
    <phoneticPr fontId="18"/>
  </si>
  <si>
    <t>市松段染め　濃藍</t>
    <rPh sb="0" eb="2">
      <t>イチマツ</t>
    </rPh>
    <rPh sb="2" eb="3">
      <t>ダン</t>
    </rPh>
    <rPh sb="3" eb="4">
      <t>ソ</t>
    </rPh>
    <rPh sb="6" eb="7">
      <t>ノウ</t>
    </rPh>
    <rPh sb="7" eb="8">
      <t>アイ</t>
    </rPh>
    <phoneticPr fontId="18"/>
  </si>
  <si>
    <t>20553-303</t>
  </si>
  <si>
    <t>20553-305</t>
  </si>
  <si>
    <t>20553-306</t>
  </si>
  <si>
    <t>20552-103</t>
  </si>
  <si>
    <t>20552-104</t>
  </si>
  <si>
    <t>20552-105</t>
  </si>
  <si>
    <t>20552-106</t>
  </si>
  <si>
    <t>チーフ用タペストリー棒</t>
    <rPh sb="3" eb="4">
      <t>ヨウ</t>
    </rPh>
    <rPh sb="10" eb="11">
      <t>ボウ</t>
    </rPh>
    <phoneticPr fontId="18"/>
  </si>
  <si>
    <t xml:space="preserve">ｸﾛ                              </t>
    <phoneticPr fontId="18"/>
  </si>
  <si>
    <t>60042-103</t>
  </si>
  <si>
    <t>20911-302</t>
  </si>
  <si>
    <t>100MUSUBI LINEN鈴木マサル</t>
  </si>
  <si>
    <t>10286-202</t>
  </si>
  <si>
    <t>20523-302</t>
  </si>
  <si>
    <t>20554-201</t>
  </si>
  <si>
    <t>20554-202</t>
  </si>
  <si>
    <t>20554-203</t>
  </si>
  <si>
    <t>20554-204</t>
  </si>
  <si>
    <t>10168-120</t>
  </si>
  <si>
    <t>10168-121</t>
  </si>
  <si>
    <t>10169-220</t>
  </si>
  <si>
    <t>10169-221</t>
  </si>
  <si>
    <t>10170-320</t>
  </si>
  <si>
    <t>10170-321</t>
  </si>
  <si>
    <t>22007-403</t>
  </si>
  <si>
    <t>60051-155</t>
  </si>
  <si>
    <t>60051-156</t>
  </si>
  <si>
    <t>60051-157</t>
  </si>
  <si>
    <t>60053-155</t>
  </si>
  <si>
    <t>60053-156</t>
  </si>
  <si>
    <t>60053-157</t>
  </si>
  <si>
    <t>20523-301</t>
  </si>
  <si>
    <t>100ダブルフェイス鈴木マサル</t>
    <rPh sb="10" eb="12">
      <t>スズキ</t>
    </rPh>
    <phoneticPr fontId="22"/>
  </si>
  <si>
    <t>20911-301</t>
  </si>
  <si>
    <t>10286-201</t>
  </si>
  <si>
    <t>70ひめむすび Adeline Klam</t>
    <phoneticPr fontId="22"/>
  </si>
  <si>
    <t>100 ひめむすび Adeline Klam</t>
  </si>
  <si>
    <t>50 ひめむすび Adeline Klam</t>
  </si>
  <si>
    <t>50 ひめむすび Adeline Klam</t>
    <phoneticPr fontId="22"/>
  </si>
  <si>
    <t>10283-201</t>
  </si>
  <si>
    <t>70katakataむすびアクアドロップ</t>
  </si>
  <si>
    <t>10285-201</t>
  </si>
  <si>
    <t>70ぶらさがりコチャエアクアドロップ</t>
    <phoneticPr fontId="22"/>
  </si>
  <si>
    <t>10285-202</t>
  </si>
  <si>
    <t>70鈴木マサルアクアドロップ</t>
    <rPh sb="2" eb="4">
      <t>スズキ</t>
    </rPh>
    <phoneticPr fontId="22"/>
  </si>
  <si>
    <t>10281-201</t>
  </si>
  <si>
    <t>70竹久夢二アクアドロップ</t>
  </si>
  <si>
    <t>10281-202</t>
  </si>
  <si>
    <t>10282-201</t>
  </si>
  <si>
    <t>70伊砂文様アクアドロップ</t>
  </si>
  <si>
    <t>10282-202</t>
  </si>
  <si>
    <t>20567-301</t>
  </si>
  <si>
    <t>20912-301</t>
  </si>
  <si>
    <t>100MUSUBI LINEN高井信行</t>
    <rPh sb="15" eb="19">
      <t>タカイノブユキ</t>
    </rPh>
    <phoneticPr fontId="59"/>
  </si>
  <si>
    <t>20912-302</t>
  </si>
  <si>
    <t>20912-303</t>
  </si>
  <si>
    <t>20912-304</t>
  </si>
  <si>
    <t>20913-301</t>
  </si>
  <si>
    <t>100MUSUBI LINEN</t>
  </si>
  <si>
    <t>20913-302</t>
  </si>
  <si>
    <t>20377-301</t>
  </si>
  <si>
    <t>100 MUSUBI　ORGANIC</t>
  </si>
  <si>
    <t>20377-302</t>
  </si>
  <si>
    <t>20377-303</t>
  </si>
  <si>
    <t>20377-304</t>
  </si>
  <si>
    <t>20369-301</t>
    <phoneticPr fontId="22"/>
  </si>
  <si>
    <t>115デニムふろしき</t>
    <phoneticPr fontId="22"/>
  </si>
  <si>
    <t>20461-101</t>
    <phoneticPr fontId="22"/>
  </si>
  <si>
    <t>50 アール・ブリュットふろしき　</t>
    <phoneticPr fontId="22"/>
  </si>
  <si>
    <t>20461-102</t>
    <phoneticPr fontId="22"/>
  </si>
  <si>
    <t>20461-103</t>
    <phoneticPr fontId="22"/>
  </si>
  <si>
    <t>20461-104</t>
    <phoneticPr fontId="22"/>
  </si>
  <si>
    <t>50 アール・ブリュットふろしき　</t>
  </si>
  <si>
    <t>20461-105</t>
    <phoneticPr fontId="22"/>
  </si>
  <si>
    <t>20461-106</t>
    <phoneticPr fontId="22"/>
  </si>
  <si>
    <t>20012-301</t>
    <phoneticPr fontId="22"/>
  </si>
  <si>
    <t>104 kata kataむすび　</t>
    <phoneticPr fontId="22"/>
  </si>
  <si>
    <t>20012-303</t>
    <phoneticPr fontId="22"/>
  </si>
  <si>
    <t>20012-304</t>
    <phoneticPr fontId="22"/>
  </si>
  <si>
    <t>20012-305</t>
    <phoneticPr fontId="22"/>
  </si>
  <si>
    <t>104 kata kataむすび　</t>
  </si>
  <si>
    <t>20012-306</t>
    <phoneticPr fontId="22"/>
  </si>
  <si>
    <t>50　katakataむすび</t>
    <phoneticPr fontId="22"/>
  </si>
  <si>
    <t>20011-106</t>
    <phoneticPr fontId="22"/>
  </si>
  <si>
    <t>20011-107</t>
    <phoneticPr fontId="22"/>
  </si>
  <si>
    <t>20011-109</t>
    <phoneticPr fontId="22"/>
  </si>
  <si>
    <t>50　katakataむすび</t>
  </si>
  <si>
    <t>20011-110</t>
    <phoneticPr fontId="22"/>
  </si>
  <si>
    <t>70020-102</t>
    <phoneticPr fontId="22"/>
  </si>
  <si>
    <t>kata kata ふわふわタオル　</t>
    <phoneticPr fontId="22"/>
  </si>
  <si>
    <t>70020-103</t>
    <phoneticPr fontId="22"/>
  </si>
  <si>
    <t>70020-106</t>
    <phoneticPr fontId="22"/>
  </si>
  <si>
    <t>70020-109</t>
    <phoneticPr fontId="22"/>
  </si>
  <si>
    <t>70020-110</t>
    <phoneticPr fontId="22"/>
  </si>
  <si>
    <t>21181-203</t>
    <phoneticPr fontId="22"/>
  </si>
  <si>
    <t>二四巾　竹久夢二</t>
  </si>
  <si>
    <t>21181-209</t>
    <phoneticPr fontId="22"/>
  </si>
  <si>
    <t>21181-210</t>
    <phoneticPr fontId="22"/>
  </si>
  <si>
    <t>21181-222</t>
    <phoneticPr fontId="22"/>
  </si>
  <si>
    <t>21180-544</t>
    <phoneticPr fontId="22"/>
  </si>
  <si>
    <t>チーフ　竹久夢二</t>
    <rPh sb="4" eb="6">
      <t>タケヒサ</t>
    </rPh>
    <rPh sb="6" eb="8">
      <t>ユメジ</t>
    </rPh>
    <phoneticPr fontId="22"/>
  </si>
  <si>
    <t>21180-545</t>
    <phoneticPr fontId="22"/>
  </si>
  <si>
    <t>21180-549</t>
    <phoneticPr fontId="22"/>
  </si>
  <si>
    <t>21180-548</t>
    <phoneticPr fontId="22"/>
  </si>
  <si>
    <t>21180-503</t>
    <phoneticPr fontId="22"/>
  </si>
  <si>
    <t>60042-101</t>
    <phoneticPr fontId="22"/>
  </si>
  <si>
    <t>竹久夢二 七衣ふきん</t>
    <rPh sb="0" eb="2">
      <t>タケヒサ</t>
    </rPh>
    <rPh sb="2" eb="4">
      <t>ユメジ</t>
    </rPh>
    <rPh sb="5" eb="6">
      <t>ナナ</t>
    </rPh>
    <rPh sb="6" eb="7">
      <t>コロモ</t>
    </rPh>
    <phoneticPr fontId="22"/>
  </si>
  <si>
    <t>60042-102</t>
  </si>
  <si>
    <t>竹久夢二 七衣ふきん</t>
    <rPh sb="0" eb="2">
      <t>タケヒサ</t>
    </rPh>
    <rPh sb="2" eb="4">
      <t>ユメジ</t>
    </rPh>
    <rPh sb="5" eb="7">
      <t>ナナコロモ</t>
    </rPh>
    <phoneticPr fontId="22"/>
  </si>
  <si>
    <t>60042-104</t>
  </si>
  <si>
    <t>70022-101</t>
    <phoneticPr fontId="22"/>
  </si>
  <si>
    <t>竹久夢二ガーゼタオルハンカチ</t>
    <rPh sb="0" eb="2">
      <t>タケヒサ</t>
    </rPh>
    <rPh sb="2" eb="4">
      <t>ユメジ</t>
    </rPh>
    <phoneticPr fontId="22"/>
  </si>
  <si>
    <t>70022-102</t>
  </si>
  <si>
    <t>70022-103</t>
  </si>
  <si>
    <t>70024-101</t>
    <phoneticPr fontId="22"/>
  </si>
  <si>
    <t>MUSUBI ORGANIC 4重ガーゼハンカチ</t>
    <rPh sb="16" eb="17">
      <t>ジュウ</t>
    </rPh>
    <phoneticPr fontId="22"/>
  </si>
  <si>
    <t>70024-102</t>
    <phoneticPr fontId="22"/>
  </si>
  <si>
    <t>70024-103</t>
    <phoneticPr fontId="22"/>
  </si>
  <si>
    <t>20452-201</t>
  </si>
  <si>
    <t>70モダンガール</t>
  </si>
  <si>
    <t>20452-202</t>
  </si>
  <si>
    <t>20452-203</t>
  </si>
  <si>
    <t>20452-204</t>
  </si>
  <si>
    <t>20452-205</t>
  </si>
  <si>
    <t>20452-206</t>
  </si>
  <si>
    <t>20451-201</t>
  </si>
  <si>
    <t>70モダンガールいちごバッグ</t>
    <phoneticPr fontId="22"/>
  </si>
  <si>
    <t>20451-202</t>
  </si>
  <si>
    <t>20451-203</t>
  </si>
  <si>
    <t>20451-204</t>
  </si>
  <si>
    <t>20451-205</t>
  </si>
  <si>
    <t>20451-206</t>
  </si>
  <si>
    <t>90157-001</t>
    <phoneticPr fontId="22"/>
  </si>
  <si>
    <t>いちごリング</t>
    <phoneticPr fontId="22"/>
  </si>
  <si>
    <t>90157-002</t>
    <phoneticPr fontId="22"/>
  </si>
  <si>
    <t>90157-003</t>
    <phoneticPr fontId="22"/>
  </si>
  <si>
    <t xml:space="preserve">ふろしきパッチン  </t>
    <phoneticPr fontId="22"/>
  </si>
  <si>
    <t>90152-001</t>
  </si>
  <si>
    <t xml:space="preserve">ふろしきパッチンmini  </t>
    <phoneticPr fontId="22"/>
  </si>
  <si>
    <t>90152-002</t>
  </si>
  <si>
    <t xml:space="preserve">ふろしきパッチンmini </t>
    <phoneticPr fontId="22"/>
  </si>
  <si>
    <t>90154-001</t>
  </si>
  <si>
    <t xml:space="preserve">ふろしきパッチンPP  </t>
    <phoneticPr fontId="22"/>
  </si>
  <si>
    <t>90154-002</t>
  </si>
  <si>
    <t>21413-115</t>
    <phoneticPr fontId="22"/>
  </si>
  <si>
    <t>21413-116</t>
    <phoneticPr fontId="22"/>
  </si>
  <si>
    <t>21414-215</t>
    <phoneticPr fontId="22"/>
  </si>
  <si>
    <t>21414-216</t>
    <phoneticPr fontId="22"/>
  </si>
  <si>
    <t>21413-117</t>
    <phoneticPr fontId="22"/>
  </si>
  <si>
    <t>21413-118</t>
    <phoneticPr fontId="22"/>
  </si>
  <si>
    <t>21414-217</t>
    <phoneticPr fontId="22"/>
  </si>
  <si>
    <t>21414-218</t>
    <phoneticPr fontId="22"/>
  </si>
  <si>
    <t>20464-101</t>
    <phoneticPr fontId="22"/>
  </si>
  <si>
    <t>48　福コチャエ</t>
    <rPh sb="3" eb="4">
      <t>フク</t>
    </rPh>
    <phoneticPr fontId="22"/>
  </si>
  <si>
    <t>20464-105</t>
    <phoneticPr fontId="22"/>
  </si>
  <si>
    <t>20464-106</t>
    <phoneticPr fontId="22"/>
  </si>
  <si>
    <t>20473-101</t>
  </si>
  <si>
    <t xml:space="preserve">48 どうぶつコチャエ </t>
    <phoneticPr fontId="22"/>
  </si>
  <si>
    <t>チーフ　伊砂文様　両面</t>
    <rPh sb="4" eb="6">
      <t>イサ</t>
    </rPh>
    <rPh sb="6" eb="8">
      <t>モンヨウ</t>
    </rPh>
    <rPh sb="9" eb="11">
      <t>リョウメン</t>
    </rPh>
    <phoneticPr fontId="22"/>
  </si>
  <si>
    <t>三巾　伊砂文様　両面</t>
  </si>
  <si>
    <t>20479-113</t>
    <phoneticPr fontId="22"/>
  </si>
  <si>
    <t>20479-124</t>
    <phoneticPr fontId="22"/>
  </si>
  <si>
    <t>20478-313</t>
    <phoneticPr fontId="22"/>
  </si>
  <si>
    <t>20478-324</t>
    <phoneticPr fontId="22"/>
  </si>
  <si>
    <t>20479-138</t>
    <phoneticPr fontId="22"/>
  </si>
  <si>
    <t>20478-338</t>
  </si>
  <si>
    <t>20478-307</t>
    <phoneticPr fontId="22"/>
  </si>
  <si>
    <t>20479-125</t>
    <phoneticPr fontId="22"/>
  </si>
  <si>
    <t>20478-325</t>
    <phoneticPr fontId="22"/>
  </si>
  <si>
    <t>20479-132</t>
    <phoneticPr fontId="22"/>
  </si>
  <si>
    <t>20801-101</t>
    <phoneticPr fontId="22"/>
  </si>
  <si>
    <t>チーフ　風神雷神</t>
    <phoneticPr fontId="22"/>
  </si>
  <si>
    <t>80115-201</t>
    <phoneticPr fontId="22"/>
  </si>
  <si>
    <t>二巾　風神雷神</t>
    <rPh sb="0" eb="1">
      <t>２</t>
    </rPh>
    <rPh sb="1" eb="2">
      <t>ハバ</t>
    </rPh>
    <rPh sb="3" eb="4">
      <t>フウ</t>
    </rPh>
    <rPh sb="4" eb="5">
      <t>カミ</t>
    </rPh>
    <rPh sb="5" eb="7">
      <t>ライジン</t>
    </rPh>
    <phoneticPr fontId="22"/>
  </si>
  <si>
    <t>20716-301</t>
  </si>
  <si>
    <t>三巾　隅田川</t>
    <rPh sb="0" eb="1">
      <t>ミ</t>
    </rPh>
    <rPh sb="1" eb="2">
      <t>ハバ</t>
    </rPh>
    <rPh sb="3" eb="6">
      <t>スミダガワ</t>
    </rPh>
    <phoneticPr fontId="22"/>
  </si>
  <si>
    <t>20716-302</t>
  </si>
  <si>
    <t>80114-003</t>
    <phoneticPr fontId="22"/>
  </si>
  <si>
    <t>二巾　浮世絵　ちりめん友禅</t>
  </si>
  <si>
    <t>80114-038</t>
    <phoneticPr fontId="22"/>
  </si>
  <si>
    <t>80114-047</t>
    <phoneticPr fontId="22"/>
  </si>
  <si>
    <t>80114-048</t>
    <phoneticPr fontId="22"/>
  </si>
  <si>
    <t>80114-050</t>
    <phoneticPr fontId="22"/>
  </si>
  <si>
    <t>80114-036</t>
    <phoneticPr fontId="22"/>
  </si>
  <si>
    <t>20720-101</t>
    <phoneticPr fontId="22"/>
  </si>
  <si>
    <t>チーフ　隅田川</t>
    <rPh sb="4" eb="7">
      <t>スミダガワ</t>
    </rPh>
    <phoneticPr fontId="22"/>
  </si>
  <si>
    <t>20720-102</t>
    <phoneticPr fontId="22"/>
  </si>
  <si>
    <t>20720-103</t>
    <phoneticPr fontId="22"/>
  </si>
  <si>
    <t>20720-104</t>
    <phoneticPr fontId="22"/>
  </si>
  <si>
    <t>20720-107</t>
    <phoneticPr fontId="22"/>
  </si>
  <si>
    <t>20720-113</t>
    <phoneticPr fontId="22"/>
  </si>
  <si>
    <t>20720-114</t>
    <phoneticPr fontId="22"/>
  </si>
  <si>
    <t>20828-301</t>
    <phoneticPr fontId="22"/>
  </si>
  <si>
    <t>三巾　鳥獣人物戯画　両面</t>
    <rPh sb="0" eb="1">
      <t>ミ</t>
    </rPh>
    <rPh sb="1" eb="2">
      <t>ハバ</t>
    </rPh>
    <rPh sb="10" eb="12">
      <t>リョウメン</t>
    </rPh>
    <phoneticPr fontId="22"/>
  </si>
  <si>
    <t>20828-302</t>
    <phoneticPr fontId="22"/>
  </si>
  <si>
    <t>20829-201</t>
  </si>
  <si>
    <t>20829-202</t>
  </si>
  <si>
    <t>20826-102</t>
    <phoneticPr fontId="22"/>
  </si>
  <si>
    <t>チーフ　鳥獣人物戯画</t>
    <phoneticPr fontId="22"/>
  </si>
  <si>
    <t>20826-101</t>
    <phoneticPr fontId="22"/>
  </si>
  <si>
    <t>70021-101</t>
  </si>
  <si>
    <t>鳥獣人物戯画ガーゼタオルハンカチ</t>
    <rPh sb="0" eb="2">
      <t>チョウジュウ</t>
    </rPh>
    <rPh sb="2" eb="4">
      <t>ジンブツ</t>
    </rPh>
    <rPh sb="4" eb="6">
      <t>ギガ</t>
    </rPh>
    <phoneticPr fontId="22"/>
  </si>
  <si>
    <t>70021-102</t>
  </si>
  <si>
    <t>二巾　レーヨンちりめん　こよみ</t>
  </si>
  <si>
    <t>80120-249</t>
    <phoneticPr fontId="22"/>
  </si>
  <si>
    <t>10086-201</t>
    <phoneticPr fontId="22"/>
  </si>
  <si>
    <t xml:space="preserve">70 光悦ちりめん友禅 </t>
    <rPh sb="3" eb="5">
      <t>コウエツ</t>
    </rPh>
    <rPh sb="9" eb="11">
      <t>ユウゼン</t>
    </rPh>
    <phoneticPr fontId="22"/>
  </si>
  <si>
    <t>10086-202</t>
    <phoneticPr fontId="22"/>
  </si>
  <si>
    <t>10086-205</t>
    <phoneticPr fontId="22"/>
  </si>
  <si>
    <t>10086-207</t>
    <phoneticPr fontId="22"/>
  </si>
  <si>
    <t>22008-401</t>
    <phoneticPr fontId="22"/>
  </si>
  <si>
    <t>22007-401</t>
    <phoneticPr fontId="22"/>
  </si>
  <si>
    <t>20402-308</t>
  </si>
  <si>
    <t>20402-301</t>
    <phoneticPr fontId="22"/>
  </si>
  <si>
    <t>112　和音</t>
    <rPh sb="4" eb="5">
      <t>ワ</t>
    </rPh>
    <rPh sb="5" eb="6">
      <t>オン</t>
    </rPh>
    <phoneticPr fontId="22"/>
  </si>
  <si>
    <t>20402-306</t>
    <phoneticPr fontId="22"/>
  </si>
  <si>
    <t>20821-003</t>
    <phoneticPr fontId="22"/>
  </si>
  <si>
    <t>20821-005</t>
    <phoneticPr fontId="22"/>
  </si>
  <si>
    <t>20821-007</t>
    <phoneticPr fontId="22"/>
  </si>
  <si>
    <t>20821-008</t>
    <phoneticPr fontId="22"/>
  </si>
  <si>
    <t>20821-010</t>
    <phoneticPr fontId="22"/>
  </si>
  <si>
    <t>20821-012</t>
  </si>
  <si>
    <t>20375-103</t>
    <phoneticPr fontId="22"/>
  </si>
  <si>
    <t>70　MUSUBI ORGANIC　無地</t>
    <rPh sb="18" eb="20">
      <t>ムジ</t>
    </rPh>
    <phoneticPr fontId="22"/>
  </si>
  <si>
    <t>20725-101</t>
    <phoneticPr fontId="22"/>
  </si>
  <si>
    <t>10168-101</t>
    <phoneticPr fontId="22"/>
  </si>
  <si>
    <t>10169-201</t>
    <phoneticPr fontId="22"/>
  </si>
  <si>
    <t>10169-203</t>
    <phoneticPr fontId="22"/>
  </si>
  <si>
    <t>10170-301</t>
    <phoneticPr fontId="22"/>
  </si>
  <si>
    <t>10215-101</t>
    <phoneticPr fontId="22"/>
  </si>
  <si>
    <t>10215-107</t>
  </si>
  <si>
    <t>10215-103</t>
    <phoneticPr fontId="22"/>
  </si>
  <si>
    <t>10215-104</t>
    <phoneticPr fontId="22"/>
  </si>
  <si>
    <t>10215-105</t>
    <phoneticPr fontId="22"/>
  </si>
  <si>
    <t>10216-201</t>
    <phoneticPr fontId="22"/>
  </si>
  <si>
    <t>10216-207</t>
  </si>
  <si>
    <t>10216-203</t>
    <phoneticPr fontId="22"/>
  </si>
  <si>
    <t>10216-204</t>
    <phoneticPr fontId="22"/>
  </si>
  <si>
    <t>10216-205</t>
    <phoneticPr fontId="22"/>
  </si>
  <si>
    <t>10188-101</t>
    <phoneticPr fontId="22"/>
  </si>
  <si>
    <t>10188-107</t>
    <phoneticPr fontId="22"/>
  </si>
  <si>
    <t>10189-201</t>
    <phoneticPr fontId="22"/>
  </si>
  <si>
    <t>10189-207</t>
    <phoneticPr fontId="22"/>
  </si>
  <si>
    <t>10183-002</t>
    <phoneticPr fontId="22"/>
  </si>
  <si>
    <t>48　むす美一越　無地</t>
    <rPh sb="5" eb="6">
      <t>ビ</t>
    </rPh>
    <rPh sb="6" eb="8">
      <t>ヒトコシ</t>
    </rPh>
    <rPh sb="9" eb="11">
      <t>ムジ</t>
    </rPh>
    <phoneticPr fontId="22"/>
  </si>
  <si>
    <t>10183-004</t>
    <phoneticPr fontId="22"/>
  </si>
  <si>
    <t>10183-010</t>
    <phoneticPr fontId="22"/>
  </si>
  <si>
    <t>10183-015</t>
    <phoneticPr fontId="22"/>
  </si>
  <si>
    <t>10183-021</t>
    <phoneticPr fontId="22"/>
  </si>
  <si>
    <t>10184-002</t>
    <phoneticPr fontId="22"/>
  </si>
  <si>
    <t>70　むす美一越　無地</t>
    <rPh sb="5" eb="6">
      <t>ビ</t>
    </rPh>
    <rPh sb="6" eb="8">
      <t>ヒトコシ</t>
    </rPh>
    <rPh sb="9" eb="11">
      <t>ムジ</t>
    </rPh>
    <phoneticPr fontId="22"/>
  </si>
  <si>
    <t>10184-004</t>
    <phoneticPr fontId="22"/>
  </si>
  <si>
    <t>10184-010</t>
    <phoneticPr fontId="22"/>
  </si>
  <si>
    <t>10184-015</t>
    <phoneticPr fontId="22"/>
  </si>
  <si>
    <t>10184-021</t>
    <phoneticPr fontId="22"/>
  </si>
  <si>
    <t>20322-001</t>
    <phoneticPr fontId="22"/>
  </si>
  <si>
    <t>二四巾　シャンタン無地</t>
    <rPh sb="0" eb="2">
      <t>２４</t>
    </rPh>
    <rPh sb="2" eb="3">
      <t>ハバ</t>
    </rPh>
    <rPh sb="9" eb="11">
      <t>ムジ</t>
    </rPh>
    <phoneticPr fontId="22"/>
  </si>
  <si>
    <t>20323-001</t>
    <phoneticPr fontId="22"/>
  </si>
  <si>
    <t>三巾　シャンタン無地</t>
    <rPh sb="0" eb="1">
      <t>３</t>
    </rPh>
    <rPh sb="1" eb="2">
      <t>ハバ</t>
    </rPh>
    <rPh sb="8" eb="10">
      <t>ムジ</t>
    </rPh>
    <phoneticPr fontId="22"/>
  </si>
  <si>
    <t>20325-001</t>
    <phoneticPr fontId="22"/>
  </si>
  <si>
    <t>五巾　シャンタン　無地</t>
  </si>
  <si>
    <t>20326-001</t>
    <phoneticPr fontId="22"/>
  </si>
  <si>
    <t>六巾　シャンタン　無地</t>
  </si>
  <si>
    <t>20358-301</t>
    <phoneticPr fontId="22"/>
  </si>
  <si>
    <t>三巾　シャンタン　両面無地</t>
    <rPh sb="0" eb="1">
      <t>３</t>
    </rPh>
    <rPh sb="1" eb="2">
      <t>ハバ</t>
    </rPh>
    <rPh sb="9" eb="11">
      <t>リョウメン</t>
    </rPh>
    <rPh sb="11" eb="13">
      <t>ムジ</t>
    </rPh>
    <phoneticPr fontId="22"/>
  </si>
  <si>
    <t>20358-303</t>
    <phoneticPr fontId="22"/>
  </si>
  <si>
    <t>30611-119</t>
    <phoneticPr fontId="22"/>
  </si>
  <si>
    <t>30611-129</t>
    <phoneticPr fontId="22"/>
  </si>
  <si>
    <t>30613-219</t>
    <phoneticPr fontId="22"/>
  </si>
  <si>
    <t>30613-229</t>
    <phoneticPr fontId="22"/>
  </si>
  <si>
    <t>30601-001</t>
    <phoneticPr fontId="22"/>
  </si>
  <si>
    <t>中巾６号　正絹ちりめん　無地</t>
    <phoneticPr fontId="22"/>
  </si>
  <si>
    <t>30604-001</t>
    <phoneticPr fontId="22"/>
  </si>
  <si>
    <t>二巾９号　正絹ちりめん　無地</t>
  </si>
  <si>
    <t>二巾９号　正絹ちりめん　無地</t>
    <phoneticPr fontId="22"/>
  </si>
  <si>
    <t>30606-001</t>
    <phoneticPr fontId="22"/>
  </si>
  <si>
    <t>30801-001</t>
    <phoneticPr fontId="22"/>
  </si>
  <si>
    <t>中巾５号　正絹ちりめん　無地</t>
  </si>
  <si>
    <t>30802-001</t>
    <phoneticPr fontId="22"/>
  </si>
  <si>
    <t>二巾７号　正絹ちりめん　無地</t>
  </si>
  <si>
    <t>30616-001</t>
    <phoneticPr fontId="22"/>
  </si>
  <si>
    <t>三巾18号　正絹ちりめん　無地</t>
    <phoneticPr fontId="22"/>
  </si>
  <si>
    <t>30805-508</t>
    <phoneticPr fontId="22"/>
  </si>
  <si>
    <t>中巾５号　正絹ちりめん　両面友禅</t>
  </si>
  <si>
    <t>30805-509</t>
    <phoneticPr fontId="22"/>
  </si>
  <si>
    <t>30806-608</t>
    <phoneticPr fontId="22"/>
  </si>
  <si>
    <t>二巾７号　正絹ちりめん　両面友禅</t>
  </si>
  <si>
    <t>30806-609</t>
    <phoneticPr fontId="22"/>
  </si>
  <si>
    <t>30623-656</t>
    <phoneticPr fontId="22"/>
  </si>
  <si>
    <t>二巾７号　正絹ちりめん　友禅</t>
  </si>
  <si>
    <t>30623-663</t>
    <phoneticPr fontId="22"/>
  </si>
  <si>
    <t>30623-666</t>
    <phoneticPr fontId="22"/>
  </si>
  <si>
    <t>30623-673</t>
    <phoneticPr fontId="22"/>
  </si>
  <si>
    <t>30649-101</t>
  </si>
  <si>
    <t>45　唐長　正絹ちりめん友禅　</t>
    <rPh sb="3" eb="4">
      <t>カラ</t>
    </rPh>
    <rPh sb="4" eb="5">
      <t>チョウ</t>
    </rPh>
    <rPh sb="6" eb="8">
      <t>ショウケン</t>
    </rPh>
    <rPh sb="12" eb="14">
      <t>ユウゼン</t>
    </rPh>
    <phoneticPr fontId="22"/>
  </si>
  <si>
    <t>51017-101</t>
    <phoneticPr fontId="22"/>
  </si>
  <si>
    <t>龍村織　金封ふくさ</t>
  </si>
  <si>
    <t>51018-101</t>
    <phoneticPr fontId="22"/>
  </si>
  <si>
    <t>龍村織　念珠入れ</t>
  </si>
  <si>
    <t>漆織　金封ふくさ</t>
  </si>
  <si>
    <t>漆織　念珠入れ</t>
  </si>
  <si>
    <t>51004-001</t>
    <phoneticPr fontId="22"/>
  </si>
  <si>
    <t>正絹ちりめん　袷ふくさ</t>
  </si>
  <si>
    <t>50074-001</t>
    <phoneticPr fontId="22"/>
  </si>
  <si>
    <t>正絹ちりめん　台付ふくさ　【木箱入】</t>
  </si>
  <si>
    <t>50071-001</t>
    <phoneticPr fontId="22"/>
  </si>
  <si>
    <t>正絹ちりめん　台付ふくさ　【紙箱入り】</t>
    <rPh sb="14" eb="15">
      <t>カミ</t>
    </rPh>
    <rPh sb="15" eb="16">
      <t>バコ</t>
    </rPh>
    <rPh sb="16" eb="17">
      <t>イ</t>
    </rPh>
    <phoneticPr fontId="22"/>
  </si>
  <si>
    <t>京錦　金封ふくさ</t>
  </si>
  <si>
    <t>50138-001</t>
    <phoneticPr fontId="22"/>
  </si>
  <si>
    <t>正絹名物裂（牡丹唐草）　金封ふくさ</t>
  </si>
  <si>
    <t>50090-101</t>
    <phoneticPr fontId="22"/>
  </si>
  <si>
    <t>刺繍　金封ふくさ</t>
  </si>
  <si>
    <t>50091-101</t>
    <phoneticPr fontId="22"/>
  </si>
  <si>
    <t>正絹ちりめん　金封ふくさ</t>
  </si>
  <si>
    <t>50091-102</t>
    <phoneticPr fontId="22"/>
  </si>
  <si>
    <t>50066-001</t>
    <phoneticPr fontId="22"/>
  </si>
  <si>
    <t>ちりめん刺繍　金封ふくさセット</t>
  </si>
  <si>
    <t>50052-005</t>
    <phoneticPr fontId="22"/>
  </si>
  <si>
    <t>正倉院裂　金封ふくさ</t>
  </si>
  <si>
    <t>50052-010</t>
    <phoneticPr fontId="22"/>
  </si>
  <si>
    <t>50030-001</t>
    <phoneticPr fontId="22"/>
  </si>
  <si>
    <t>ソフト　金封ふくさ</t>
  </si>
  <si>
    <t>50100-001</t>
    <phoneticPr fontId="22"/>
  </si>
  <si>
    <t>ちりめん桜小紋　金封ふくさ</t>
  </si>
  <si>
    <t>50100-002</t>
    <phoneticPr fontId="22"/>
  </si>
  <si>
    <t>50100-006</t>
    <phoneticPr fontId="22"/>
  </si>
  <si>
    <t>50094-001</t>
    <phoneticPr fontId="22"/>
  </si>
  <si>
    <t>鮫小紋　金封ふくさ</t>
    <rPh sb="0" eb="1">
      <t>サメ</t>
    </rPh>
    <rPh sb="1" eb="3">
      <t>コモン</t>
    </rPh>
    <rPh sb="4" eb="6">
      <t>キンプウ</t>
    </rPh>
    <phoneticPr fontId="22"/>
  </si>
  <si>
    <t>50094-002</t>
    <phoneticPr fontId="22"/>
  </si>
  <si>
    <t>50094-003</t>
    <phoneticPr fontId="22"/>
  </si>
  <si>
    <t>50094-006</t>
  </si>
  <si>
    <t>鮫小紋金封ふくさ</t>
  </si>
  <si>
    <t>50094-007</t>
  </si>
  <si>
    <t>50012-001</t>
    <phoneticPr fontId="22"/>
  </si>
  <si>
    <t>ポリエステルちりめん　金封ふくさ</t>
    <rPh sb="11" eb="13">
      <t>キンプウ</t>
    </rPh>
    <phoneticPr fontId="22"/>
  </si>
  <si>
    <t>50133-001</t>
    <phoneticPr fontId="22"/>
  </si>
  <si>
    <t>50133-002</t>
    <phoneticPr fontId="22"/>
  </si>
  <si>
    <t>10127-001</t>
    <phoneticPr fontId="22"/>
  </si>
  <si>
    <t>３６　ポリエステルちりめん　ふくさ</t>
    <phoneticPr fontId="22"/>
  </si>
  <si>
    <t>50140-001</t>
    <phoneticPr fontId="22"/>
  </si>
  <si>
    <t>正絹名物裂（牡丹唐草）　念珠入れ</t>
  </si>
  <si>
    <t>50057-001</t>
    <phoneticPr fontId="22"/>
  </si>
  <si>
    <t>光悦ちりめん　念珠入れ</t>
  </si>
  <si>
    <t>50102-001</t>
    <phoneticPr fontId="22"/>
  </si>
  <si>
    <t>ちりめん桜小紋　念珠入れ</t>
  </si>
  <si>
    <t>50102-006</t>
    <phoneticPr fontId="22"/>
  </si>
  <si>
    <t>ガーゼはんかち</t>
  </si>
  <si>
    <t>ガーゼ手拭い</t>
  </si>
  <si>
    <t>ガーゼ手拭い</t>
    <rPh sb="3" eb="5">
      <t>テヌグ</t>
    </rPh>
    <phoneticPr fontId="22"/>
  </si>
  <si>
    <t>別誂　中巾６号　正絹縮緬　家紋入り　風呂敷</t>
  </si>
  <si>
    <t>別誂　尺四巾９号　正絹縮緬　家紋入り　風呂敷</t>
    <rPh sb="5" eb="6">
      <t>ハバ</t>
    </rPh>
    <phoneticPr fontId="22"/>
  </si>
  <si>
    <t>別誂　二巾１０号　正絹縮緬　家紋入り　風呂敷</t>
  </si>
  <si>
    <t>別誂　二巾１３号　重目　正絹縮緬　家紋入り　風呂敷</t>
  </si>
  <si>
    <t>別誂　二四巾１３号　正絹縮緬　家紋入り　風呂敷</t>
  </si>
  <si>
    <t>別誂　６寸　並　塩瀬　家紋入り　袱紗</t>
    <rPh sb="4" eb="5">
      <t>スン</t>
    </rPh>
    <phoneticPr fontId="22"/>
  </si>
  <si>
    <t>別誂　６寸　重目　塩瀬　家紋入り　袱紗</t>
    <rPh sb="4" eb="5">
      <t>スン</t>
    </rPh>
    <phoneticPr fontId="22"/>
  </si>
  <si>
    <t>別誂　８寸　並　塩瀬　家紋入り　袱紗</t>
    <rPh sb="4" eb="5">
      <t>スン</t>
    </rPh>
    <phoneticPr fontId="22"/>
  </si>
  <si>
    <t>別誂　８寸　重目　塩瀬　家紋入り　袱紗</t>
    <rPh sb="4" eb="5">
      <t>スン</t>
    </rPh>
    <phoneticPr fontId="22"/>
  </si>
  <si>
    <t>別誂　９寸　並　塩瀬　家紋入り　袱紗</t>
    <rPh sb="4" eb="5">
      <t>スン</t>
    </rPh>
    <phoneticPr fontId="22"/>
  </si>
  <si>
    <t>別誂　９寸　重目　塩瀬　家紋入り　袱紗</t>
    <rPh sb="4" eb="5">
      <t>スン</t>
    </rPh>
    <phoneticPr fontId="22"/>
  </si>
  <si>
    <t>別誂　尺角　並　塩瀬　家紋入り　袱紗</t>
    <rPh sb="3" eb="4">
      <t>シャク</t>
    </rPh>
    <rPh sb="4" eb="5">
      <t>カク</t>
    </rPh>
    <phoneticPr fontId="22"/>
  </si>
  <si>
    <t>別誂　尺角　重目　塩瀬　家紋入り　袱紗</t>
    <rPh sb="3" eb="4">
      <t>シャク</t>
    </rPh>
    <rPh sb="4" eb="5">
      <t>カク</t>
    </rPh>
    <phoneticPr fontId="22"/>
  </si>
  <si>
    <t>既製　二巾　白山紬　家紋入り　風呂敷</t>
    <rPh sb="0" eb="2">
      <t>キセイ</t>
    </rPh>
    <phoneticPr fontId="22"/>
  </si>
  <si>
    <t>既製　二四巾　白山紬　家紋入り　風呂敷</t>
    <rPh sb="0" eb="2">
      <t>キセイ</t>
    </rPh>
    <phoneticPr fontId="22"/>
  </si>
  <si>
    <t>既製　三巾　白山紬　家紋入り　風呂敷</t>
    <rPh sb="0" eb="2">
      <t>キセイ</t>
    </rPh>
    <phoneticPr fontId="22"/>
  </si>
  <si>
    <t>既製　８寸　塩瀬　家紋入り　袱紗</t>
    <rPh sb="0" eb="2">
      <t>キセイ</t>
    </rPh>
    <rPh sb="4" eb="5">
      <t>スン</t>
    </rPh>
    <phoneticPr fontId="22"/>
  </si>
  <si>
    <t>既製　尺角　塩瀬　家紋入り　袱紗</t>
    <rPh sb="0" eb="2">
      <t>キセイ</t>
    </rPh>
    <rPh sb="3" eb="5">
      <t>シャッカク</t>
    </rPh>
    <phoneticPr fontId="22"/>
  </si>
  <si>
    <t>別誂　越前塗木製家紋入　切手盆　８寸</t>
    <rPh sb="17" eb="18">
      <t>スン</t>
    </rPh>
    <phoneticPr fontId="22"/>
  </si>
  <si>
    <t>別誂　越前塗木製　無地　切手盆　８寸</t>
    <rPh sb="9" eb="11">
      <t>ムジ</t>
    </rPh>
    <rPh sb="17" eb="18">
      <t>スン</t>
    </rPh>
    <phoneticPr fontId="22"/>
  </si>
  <si>
    <t>別誂　越前塗木製家紋入　切手盆　９寸</t>
    <rPh sb="17" eb="18">
      <t>スン</t>
    </rPh>
    <phoneticPr fontId="22"/>
  </si>
  <si>
    <t>別誂　越前塗木製　無地　切手盆　９寸</t>
    <rPh sb="9" eb="11">
      <t>ムジ</t>
    </rPh>
    <rPh sb="17" eb="18">
      <t>スン</t>
    </rPh>
    <phoneticPr fontId="22"/>
  </si>
  <si>
    <t>別誂　越前塗木製家紋入　万寿盆　８寸</t>
    <rPh sb="17" eb="18">
      <t>スン</t>
    </rPh>
    <phoneticPr fontId="22"/>
  </si>
  <si>
    <t>別誂　越前塗木製　無地　万寿盆　８寸</t>
    <rPh sb="9" eb="11">
      <t>ムジ</t>
    </rPh>
    <rPh sb="17" eb="18">
      <t>スン</t>
    </rPh>
    <phoneticPr fontId="22"/>
  </si>
  <si>
    <t>別誂　越前塗木製家紋入　万寿盆　尺０</t>
    <rPh sb="16" eb="17">
      <t>シャク</t>
    </rPh>
    <phoneticPr fontId="22"/>
  </si>
  <si>
    <t>別誂　越前塗木製　無地　万寿盆　尺０</t>
    <rPh sb="9" eb="11">
      <t>ムジ</t>
    </rPh>
    <rPh sb="16" eb="17">
      <t>シャク</t>
    </rPh>
    <phoneticPr fontId="22"/>
  </si>
  <si>
    <t>別誂　越前塗木製家紋入　広蓋　尺３寸</t>
    <rPh sb="15" eb="16">
      <t>シャク</t>
    </rPh>
    <rPh sb="17" eb="18">
      <t>スン</t>
    </rPh>
    <phoneticPr fontId="22"/>
  </si>
  <si>
    <t>別誂　越前塗木製　無地　広蓋　尺３寸</t>
    <rPh sb="9" eb="11">
      <t>ムジ</t>
    </rPh>
    <rPh sb="15" eb="16">
      <t>シャク</t>
    </rPh>
    <rPh sb="17" eb="18">
      <t>スン</t>
    </rPh>
    <phoneticPr fontId="22"/>
  </si>
  <si>
    <t>別誂　越前塗木製家紋入　広蓋　尺５寸</t>
    <rPh sb="15" eb="16">
      <t>シャク</t>
    </rPh>
    <rPh sb="17" eb="18">
      <t>スン</t>
    </rPh>
    <phoneticPr fontId="22"/>
  </si>
  <si>
    <t>別誂　越前塗木製　無地　広蓋　尺５寸</t>
    <rPh sb="9" eb="11">
      <t>ムジ</t>
    </rPh>
    <rPh sb="15" eb="16">
      <t>シャク</t>
    </rPh>
    <rPh sb="17" eb="18">
      <t>スン</t>
    </rPh>
    <phoneticPr fontId="22"/>
  </si>
  <si>
    <t>別誂　正絹手織　綴袱紗(亀房付）　大</t>
    <rPh sb="12" eb="13">
      <t>カメ</t>
    </rPh>
    <rPh sb="13" eb="14">
      <t>フサ</t>
    </rPh>
    <rPh sb="14" eb="15">
      <t>ツキ</t>
    </rPh>
    <phoneticPr fontId="22"/>
  </si>
  <si>
    <t>別誂　正絹手織　綴袱紗（亀房付）　中</t>
    <rPh sb="12" eb="13">
      <t>カメ</t>
    </rPh>
    <rPh sb="13" eb="14">
      <t>フサ</t>
    </rPh>
    <rPh sb="14" eb="15">
      <t>ツキ</t>
    </rPh>
    <phoneticPr fontId="22"/>
  </si>
  <si>
    <t>木箱　小</t>
  </si>
  <si>
    <t>木箱　大</t>
  </si>
  <si>
    <t>貼箱　Ｓ　白</t>
    <rPh sb="5" eb="6">
      <t>シロ</t>
    </rPh>
    <phoneticPr fontId="22"/>
  </si>
  <si>
    <t>貼箱　Ｍ　白</t>
    <rPh sb="5" eb="6">
      <t>シロ</t>
    </rPh>
    <phoneticPr fontId="22"/>
  </si>
  <si>
    <t>ＤＶＤ版ふろしきレシピ</t>
  </si>
  <si>
    <t>カタログ掲載外商品</t>
    <rPh sb="4" eb="6">
      <t>ケイサイ</t>
    </rPh>
    <rPh sb="6" eb="7">
      <t>ガイ</t>
    </rPh>
    <rPh sb="7" eb="9">
      <t>ショウヒン</t>
    </rPh>
    <phoneticPr fontId="18"/>
  </si>
  <si>
    <t>24101-101</t>
    <phoneticPr fontId="22"/>
  </si>
  <si>
    <r>
      <t>24101-102</t>
    </r>
    <r>
      <rPr>
        <sz val="11"/>
        <rFont val="ＭＳ Ｐゴシック"/>
        <family val="3"/>
        <charset val="128"/>
      </rPr>
      <t/>
    </r>
  </si>
  <si>
    <r>
      <t>24101-103</t>
    </r>
    <r>
      <rPr>
        <sz val="11"/>
        <rFont val="ＭＳ Ｐゴシック"/>
        <family val="3"/>
        <charset val="128"/>
      </rPr>
      <t/>
    </r>
  </si>
  <si>
    <r>
      <t>24101-104</t>
    </r>
    <r>
      <rPr>
        <sz val="11"/>
        <rFont val="ＭＳ Ｐゴシック"/>
        <family val="3"/>
        <charset val="128"/>
      </rPr>
      <t/>
    </r>
  </si>
  <si>
    <r>
      <t>24101-106</t>
    </r>
    <r>
      <rPr>
        <sz val="11"/>
        <rFont val="ＭＳ Ｐゴシック"/>
        <family val="3"/>
        <charset val="128"/>
      </rPr>
      <t/>
    </r>
  </si>
  <si>
    <t>24101-107</t>
    <phoneticPr fontId="22"/>
  </si>
  <si>
    <t>24101-108</t>
    <phoneticPr fontId="22"/>
  </si>
  <si>
    <t>24101-109</t>
    <phoneticPr fontId="22"/>
  </si>
  <si>
    <t>24101-110</t>
    <phoneticPr fontId="22"/>
  </si>
  <si>
    <t>24101-112</t>
    <phoneticPr fontId="22"/>
  </si>
  <si>
    <t>24101-116</t>
  </si>
  <si>
    <t>24102-301</t>
    <phoneticPr fontId="22"/>
  </si>
  <si>
    <r>
      <t>24102-304</t>
    </r>
    <r>
      <rPr>
        <sz val="11"/>
        <rFont val="ＭＳ Ｐゴシック"/>
        <family val="3"/>
        <charset val="128"/>
      </rPr>
      <t/>
    </r>
  </si>
  <si>
    <t>24102-307</t>
    <phoneticPr fontId="22"/>
  </si>
  <si>
    <t>24102-308</t>
    <phoneticPr fontId="22"/>
  </si>
  <si>
    <t>24105-101</t>
    <phoneticPr fontId="22"/>
  </si>
  <si>
    <r>
      <t>24105-103</t>
    </r>
    <r>
      <rPr>
        <sz val="11"/>
        <rFont val="ＭＳ Ｐゴシック"/>
        <family val="3"/>
        <charset val="128"/>
      </rPr>
      <t/>
    </r>
  </si>
  <si>
    <r>
      <t>24105-104</t>
    </r>
    <r>
      <rPr>
        <sz val="11"/>
        <rFont val="ＭＳ Ｐゴシック"/>
        <family val="3"/>
        <charset val="128"/>
      </rPr>
      <t/>
    </r>
  </si>
  <si>
    <r>
      <t>24105-105</t>
    </r>
    <r>
      <rPr>
        <sz val="11"/>
        <rFont val="ＭＳ Ｐゴシック"/>
        <family val="3"/>
        <charset val="128"/>
      </rPr>
      <t/>
    </r>
  </si>
  <si>
    <t>24105-107</t>
    <phoneticPr fontId="22"/>
  </si>
  <si>
    <t>24105-108</t>
    <phoneticPr fontId="22"/>
  </si>
  <si>
    <t>24106-301</t>
    <phoneticPr fontId="22"/>
  </si>
  <si>
    <r>
      <t>24106-303</t>
    </r>
    <r>
      <rPr>
        <sz val="11"/>
        <rFont val="ＭＳ Ｐゴシック"/>
        <family val="3"/>
        <charset val="128"/>
      </rPr>
      <t/>
    </r>
  </si>
  <si>
    <r>
      <t>24106-304</t>
    </r>
    <r>
      <rPr>
        <sz val="11"/>
        <rFont val="ＭＳ Ｐゴシック"/>
        <family val="3"/>
        <charset val="128"/>
      </rPr>
      <t/>
    </r>
  </si>
  <si>
    <r>
      <t>24106-305</t>
    </r>
    <r>
      <rPr>
        <sz val="11"/>
        <rFont val="ＭＳ Ｐゴシック"/>
        <family val="3"/>
        <charset val="128"/>
      </rPr>
      <t/>
    </r>
  </si>
  <si>
    <t>24106-307</t>
    <phoneticPr fontId="22"/>
  </si>
  <si>
    <t>24106-308</t>
    <phoneticPr fontId="22"/>
  </si>
  <si>
    <t>30654-201</t>
    <phoneticPr fontId="22"/>
  </si>
  <si>
    <t>30654-204</t>
  </si>
  <si>
    <t>30654-205</t>
  </si>
  <si>
    <t>30654-206</t>
  </si>
  <si>
    <t xml:space="preserve">100　ミナ ペルホネン ウール― </t>
  </si>
  <si>
    <t>100　ミナ ペルホネン ウール―</t>
  </si>
  <si>
    <t>24110-301</t>
  </si>
  <si>
    <t>STRIPE HORSEﾌﾞﾙｰ ﾚｯﾄﾞ</t>
  </si>
  <si>
    <t>WATER BIRDｸﾞﾘｰﾝ ﾈｲﾋﾞｰ</t>
  </si>
  <si>
    <t>CANARYｸﾞﾚｰ ｸﾞﾘｰﾝ</t>
  </si>
  <si>
    <t>ZEBRAﾋﾟﾝｸ ﾌﾞﾙｰ</t>
  </si>
  <si>
    <t>FRUIT FARMﾗｲﾄﾌﾞﾙｰ</t>
  </si>
  <si>
    <t>PONY LANDﾋﾟﾝｸ</t>
  </si>
  <si>
    <t>つばきﾀｰｺｲｽﾞ</t>
  </si>
  <si>
    <t>つばきサーモンピンク</t>
  </si>
  <si>
    <t>シトラスイエロー</t>
  </si>
  <si>
    <t>シトラスﾛｰｽﾞﾋﾟﾝｸ</t>
  </si>
  <si>
    <t>菊レッド</t>
  </si>
  <si>
    <t>牡丹ピンク</t>
  </si>
  <si>
    <t>牡丹オレンジ</t>
  </si>
  <si>
    <t>鶴ターコイズ</t>
  </si>
  <si>
    <t>鶴イエロー</t>
  </si>
  <si>
    <t>牡丹レッド</t>
  </si>
  <si>
    <t>牡丹ブルー</t>
  </si>
  <si>
    <t>ハチドリグリーン</t>
  </si>
  <si>
    <t>ハチドリキイロ</t>
  </si>
  <si>
    <t>くまとさけグリーン</t>
  </si>
  <si>
    <t>ナガスクジラブルー</t>
  </si>
  <si>
    <t>カモフラブラック</t>
  </si>
  <si>
    <t>ネコと毛糸ｲｴﾛｰ</t>
  </si>
  <si>
    <t>ハチドリｸﾞﾚｰ</t>
  </si>
  <si>
    <t>ナマケモノｲｴﾛｰ</t>
  </si>
  <si>
    <t>コウモリﾀﾞｰｸﾌﾞﾗｳﾝ</t>
  </si>
  <si>
    <t>つばきｺｲｱｲ</t>
  </si>
  <si>
    <t>四葉とどくだみﾋﾟﾝｸ</t>
  </si>
  <si>
    <t>松ﾀｰｺｲｽﾞ</t>
  </si>
  <si>
    <t>ハートカズラｼｭ</t>
  </si>
  <si>
    <t>PPP 唐草コン</t>
  </si>
  <si>
    <t>カタチと線ｸﾞﾚｰ</t>
  </si>
  <si>
    <t>カタチと線ｱｶ</t>
  </si>
  <si>
    <t>農場ｺﾝ</t>
  </si>
  <si>
    <t>農場ｷﾅﾘ</t>
  </si>
  <si>
    <t>ダリアｸﾘｰﾑ</t>
  </si>
  <si>
    <t>パターンズﾏﾙﾁ</t>
  </si>
  <si>
    <t>まるブルー</t>
  </si>
  <si>
    <t>まるピンク</t>
  </si>
  <si>
    <t>しかく　ブルーグレー</t>
  </si>
  <si>
    <t>しかくブルー</t>
  </si>
  <si>
    <t>ワンウオッシュ</t>
  </si>
  <si>
    <t>風チャコールグレー</t>
  </si>
  <si>
    <t>ピコレースホワイト</t>
  </si>
  <si>
    <t>くねくね模様ネイビー</t>
  </si>
  <si>
    <t>いのししの子どもたちピンク/ブルー</t>
  </si>
  <si>
    <t>遊び場マルチ</t>
  </si>
  <si>
    <t>いろいろな色のさかなマルチ</t>
  </si>
  <si>
    <t>ワニブルー</t>
  </si>
  <si>
    <t>ゴリラグリーン</t>
  </si>
  <si>
    <t>ラッコブルー</t>
  </si>
  <si>
    <t>コアライエロー</t>
  </si>
  <si>
    <t>くまととりイエロー</t>
  </si>
  <si>
    <t>ワニピンク</t>
  </si>
  <si>
    <t>ゴリライエロー</t>
  </si>
  <si>
    <t>ネコと毛糸ピンク</t>
  </si>
  <si>
    <t>フクロウグリーン</t>
  </si>
  <si>
    <t>ゴリラピンク</t>
  </si>
  <si>
    <t>つばきグレー</t>
  </si>
  <si>
    <t>四葉とどくだみグリーン</t>
  </si>
  <si>
    <t>つばきアズキ</t>
  </si>
  <si>
    <t>つばきホワイトグレー</t>
  </si>
  <si>
    <t>まめセイジ</t>
  </si>
  <si>
    <t>つなぎだんごアカ</t>
  </si>
  <si>
    <t>バラマルチ</t>
  </si>
  <si>
    <t>つばきアオネズ</t>
  </si>
  <si>
    <t>つばきアカ</t>
  </si>
  <si>
    <t>ネコヤマブキ</t>
  </si>
  <si>
    <t>いちごムラサキ</t>
  </si>
  <si>
    <t>タンポポキイロ</t>
  </si>
  <si>
    <t>枝梅ムラサキ</t>
  </si>
  <si>
    <t>まめミズイロ</t>
  </si>
  <si>
    <t>すずらんアカ</t>
  </si>
  <si>
    <t>セレナーデクロ</t>
  </si>
  <si>
    <t>フラミンゴブルー</t>
  </si>
  <si>
    <t>ハーブグリーン</t>
  </si>
  <si>
    <t>やさいマルチ</t>
  </si>
  <si>
    <t>こんぺいとうベージュ</t>
  </si>
  <si>
    <t>梅アカ</t>
  </si>
  <si>
    <t>水玉ベージュ</t>
  </si>
  <si>
    <t>しましまマルチ</t>
  </si>
  <si>
    <t>麻の葉グリーン</t>
  </si>
  <si>
    <t>さくらマルチ</t>
  </si>
  <si>
    <t>チャ</t>
  </si>
  <si>
    <t>クロ</t>
  </si>
  <si>
    <t>クリア</t>
  </si>
  <si>
    <t>ブラックウォールナット</t>
  </si>
  <si>
    <t>ナラ</t>
  </si>
  <si>
    <t xml:space="preserve"> ナラ</t>
  </si>
  <si>
    <t>ブラック</t>
  </si>
  <si>
    <t>ホワイト</t>
  </si>
  <si>
    <t>ねこととりピンク</t>
  </si>
  <si>
    <t>ねこととりグリーン</t>
  </si>
  <si>
    <t>ミニブーケアカ</t>
  </si>
  <si>
    <t>ミニブーケグレー</t>
  </si>
  <si>
    <t>フラワーストライプグレー</t>
  </si>
  <si>
    <t>フラワーストライプベージュ</t>
  </si>
  <si>
    <t>富士山キイロ</t>
  </si>
  <si>
    <t>おかめ・ひょっとこブルー</t>
  </si>
  <si>
    <t>ししまい・泥棒グリーン</t>
  </si>
  <si>
    <t>招き猫コウハク</t>
  </si>
  <si>
    <t>だるまアカ</t>
  </si>
  <si>
    <t>歌舞伎クロ</t>
  </si>
  <si>
    <t>ネコ ピンク/ブルー</t>
  </si>
  <si>
    <t>イヌ ベージュ/キイロ</t>
  </si>
  <si>
    <t>梅アカ/グリーン</t>
  </si>
  <si>
    <t>菊アカ/セイジ</t>
  </si>
  <si>
    <t>菊ウスムラサキ/セイジ</t>
  </si>
  <si>
    <t>松ｷｲﾛ/ｸﾞﾚｰ</t>
  </si>
  <si>
    <t>松テツ/アカ</t>
  </si>
  <si>
    <t>結アイ/オレンジ</t>
  </si>
  <si>
    <t>新芽ﾑﾗｻｷ/ﾌﾞﾙｰ</t>
  </si>
  <si>
    <t>しだれ桜ピンク/グリーン</t>
  </si>
  <si>
    <t>祥雲クリーム</t>
  </si>
  <si>
    <t>赤富士　コン</t>
  </si>
  <si>
    <t>浪裏に富士ベージュ</t>
  </si>
  <si>
    <t>赤富士コン</t>
  </si>
  <si>
    <t>写楽グレー</t>
  </si>
  <si>
    <t>ビードロを吹く女ウスｸﾞﾚｰ</t>
  </si>
  <si>
    <t>湯帰りクロ</t>
  </si>
  <si>
    <t>寛政三美人シロネズ</t>
  </si>
  <si>
    <t>ビードロを吹く女ウスグレー</t>
  </si>
  <si>
    <t>日本橋ベージュ</t>
  </si>
  <si>
    <t>甲州石班沢アイ</t>
  </si>
  <si>
    <t>猫飼好五十三疋ピンク</t>
  </si>
  <si>
    <t>斜取絵巻アズキ/ミドリ</t>
  </si>
  <si>
    <t>斜取絵巻セイジ/シュ</t>
  </si>
  <si>
    <t>丸窓アカ</t>
  </si>
  <si>
    <t>丸窓モスグリーン</t>
  </si>
  <si>
    <t>雲取りグリーン</t>
  </si>
  <si>
    <t>雲取りブルー</t>
  </si>
  <si>
    <t>猿追いピンク</t>
  </si>
  <si>
    <t>相撲ブルー</t>
  </si>
  <si>
    <t>波に千鳥ミズイロ</t>
  </si>
  <si>
    <t>貝合せローズ</t>
  </si>
  <si>
    <t>芝うさぎムラサキ</t>
  </si>
  <si>
    <t>かきつばたウスグレー</t>
  </si>
  <si>
    <t>はすピンク</t>
  </si>
  <si>
    <t>桜 グリーン</t>
  </si>
  <si>
    <t>梅シロネズ</t>
  </si>
  <si>
    <t>椿テツコン</t>
  </si>
  <si>
    <t>梅ピンク</t>
  </si>
  <si>
    <t>花づくしアカ</t>
  </si>
  <si>
    <t>花唐草グレー</t>
  </si>
  <si>
    <t>花唐草セイジ</t>
  </si>
  <si>
    <t>花唐草カラシ</t>
  </si>
  <si>
    <t>双鳥文 アイ</t>
  </si>
  <si>
    <t>円鏡ムラサキ</t>
  </si>
  <si>
    <t>花氈ベージュ</t>
  </si>
  <si>
    <t>双鳳文チャ</t>
  </si>
  <si>
    <t>山羊文グリーン</t>
  </si>
  <si>
    <t>狩猟文コン</t>
  </si>
  <si>
    <t>獅子文アカ</t>
  </si>
  <si>
    <t>鴛鴦唐草文コン</t>
  </si>
  <si>
    <t>葡萄唐草文アカ</t>
  </si>
  <si>
    <t>コン</t>
  </si>
  <si>
    <t>キナリ</t>
  </si>
  <si>
    <t>片身替りアカ</t>
  </si>
  <si>
    <t>七宝ベージュ</t>
  </si>
  <si>
    <t>松竹梅 アカ</t>
  </si>
  <si>
    <t>松竹梅コン</t>
  </si>
  <si>
    <t>市松 コン</t>
  </si>
  <si>
    <t>鮫ムラサキ/グリーン</t>
  </si>
  <si>
    <t>鮫アカ/キ</t>
  </si>
  <si>
    <t>鮫テツ/ローズ</t>
  </si>
  <si>
    <t>鮫ﾜｶﾊﾞ/ﾋﾟﾝｸ</t>
  </si>
  <si>
    <t>鮫ﾓｽｸﾞﾘｰﾝ/ﾎﾞﾙﾄﾞｰ</t>
  </si>
  <si>
    <t>利休梅ムラサキ/ピンク</t>
  </si>
  <si>
    <t>利休梅ｺﾝ/ﾑﾗｻｷ</t>
  </si>
  <si>
    <t>利休梅アカ/オレンジ</t>
  </si>
  <si>
    <t>利休梅ピンク/クリーム</t>
  </si>
  <si>
    <t>利休梅グリーン/ピンク</t>
  </si>
  <si>
    <t>ムラサキ</t>
  </si>
  <si>
    <t>ローズ</t>
  </si>
  <si>
    <t>ピンク</t>
  </si>
  <si>
    <t>ワカバ</t>
  </si>
  <si>
    <t>パープル</t>
  </si>
  <si>
    <t>シュ</t>
  </si>
  <si>
    <t>マッチャ</t>
  </si>
  <si>
    <t>コダイムラサキ</t>
  </si>
  <si>
    <t>モモ</t>
  </si>
  <si>
    <t>ユズ</t>
  </si>
  <si>
    <t>フジ</t>
  </si>
  <si>
    <t>テツコン</t>
  </si>
  <si>
    <t>エンジ</t>
  </si>
  <si>
    <t>ベージュ</t>
  </si>
  <si>
    <t>テツ/オレンジ</t>
  </si>
  <si>
    <t>ムラサキ/グリーン</t>
  </si>
  <si>
    <t>鉄紺テツコン</t>
  </si>
  <si>
    <t>古代紫コダイムラサキ</t>
  </si>
  <si>
    <t>テツ</t>
  </si>
  <si>
    <t>鮫小紋ムラサキ/グリーン</t>
  </si>
  <si>
    <t>鮫小紋シュ/キ</t>
  </si>
  <si>
    <t>花の枝ヤマブキ</t>
  </si>
  <si>
    <t>貝合わせウスオレンジ</t>
  </si>
  <si>
    <t>花の丸にうさぎピンク</t>
  </si>
  <si>
    <t>辻ヶ花ハトバ</t>
  </si>
  <si>
    <t>梅の丸ウスコウバイ</t>
  </si>
  <si>
    <t>天平大雲ウスキ</t>
  </si>
  <si>
    <t>信夫の丸フジ</t>
  </si>
  <si>
    <t>双葉葵アサギ</t>
  </si>
  <si>
    <t>花鳥梅花文</t>
  </si>
  <si>
    <t>獅子狩文</t>
  </si>
  <si>
    <t>桐に向鳳凰丸文</t>
  </si>
  <si>
    <t xml:space="preserve">牡丹唐草ｸﾛ </t>
  </si>
  <si>
    <t>宝づくしホワイト</t>
  </si>
  <si>
    <t>花唐草クリーム</t>
  </si>
  <si>
    <t>うさぎピンク</t>
  </si>
  <si>
    <t>梅ローズ</t>
  </si>
  <si>
    <t>はぎグレー</t>
  </si>
  <si>
    <t>ベニ</t>
  </si>
  <si>
    <t>鶴／ハス　　　　エンジ/グレー</t>
  </si>
  <si>
    <t>ﾑﾗｻｷ/ｸﾞﾘｰﾝ</t>
  </si>
  <si>
    <t>エンジ/ハトバ</t>
  </si>
  <si>
    <t>キンチャ/グレー</t>
  </si>
  <si>
    <t>萩の丸ムラサキ</t>
  </si>
  <si>
    <t>萩の丸グレー</t>
  </si>
  <si>
    <t>萩の丸ピンク</t>
  </si>
  <si>
    <t>藤の花ムラサキ</t>
  </si>
  <si>
    <t>鉄線ブルー</t>
  </si>
  <si>
    <t>ミモザイエロー</t>
  </si>
  <si>
    <t>満開桜ピンク</t>
  </si>
  <si>
    <t>ダリアパープル</t>
  </si>
  <si>
    <t>パンジーﾏﾙﾁ</t>
  </si>
  <si>
    <t>南天と鳥オレンジ</t>
  </si>
  <si>
    <t>白</t>
  </si>
  <si>
    <t>chou choライトグレー</t>
  </si>
  <si>
    <t>chou choイエロー</t>
  </si>
  <si>
    <t>chou choサーモンピンク</t>
  </si>
  <si>
    <t>chou choブルー</t>
  </si>
  <si>
    <t>chou choブラウン</t>
  </si>
  <si>
    <t>go!ライトグレー</t>
  </si>
  <si>
    <t>go!イエロー</t>
  </si>
  <si>
    <t>go!ブルー</t>
  </si>
  <si>
    <t>polkaサーモンピンク</t>
  </si>
  <si>
    <t>polkaブラウン</t>
  </si>
  <si>
    <t>go! サーモンピンク</t>
  </si>
  <si>
    <t>chou choイエロー/ピーコック</t>
  </si>
  <si>
    <t>chou choサーモンピンク/グリーン</t>
  </si>
  <si>
    <t>hana haneブルー/グレー</t>
  </si>
  <si>
    <t>hana haneチャコール/ライトグリーン</t>
  </si>
  <si>
    <t>karakusaモスグリーン/ライトピンク</t>
  </si>
  <si>
    <t>karakusaイエロー/スモーキーブルー</t>
  </si>
  <si>
    <t>run run runライトブルー/イエロー</t>
  </si>
  <si>
    <t>run run runグレー/ピンク</t>
  </si>
  <si>
    <t>frutta  ライトブルー/ライトピンク</t>
  </si>
  <si>
    <t>incline flowerブルー/キイロ</t>
  </si>
  <si>
    <t>karakusaベージュ/ライトミックス</t>
  </si>
  <si>
    <t>karakusaライトピンク/ダークミックス</t>
  </si>
  <si>
    <t>karakusaシロ/ペールミックス</t>
  </si>
  <si>
    <t>hana haneネイビー</t>
  </si>
  <si>
    <t>hana haneグレー</t>
  </si>
  <si>
    <t>letter of flowerグレー</t>
  </si>
  <si>
    <t>flower basket イエローミックス</t>
  </si>
  <si>
    <t>flower basket ブルーミックス</t>
  </si>
  <si>
    <t>snow candle ブルー</t>
  </si>
  <si>
    <t>snow candle グリーン</t>
  </si>
  <si>
    <t>frutta スモーキーピンク/ライトグリーン</t>
  </si>
  <si>
    <t>tsutsumuホワイト</t>
  </si>
  <si>
    <t>tsutsumuピンクベージュ</t>
  </si>
  <si>
    <t>tsutsumuネイビー</t>
  </si>
  <si>
    <r>
      <t xml:space="preserve">カタログの有効期限内でも製造中止する商品が出てくる場合がありますのでご了承ください
</t>
    </r>
    <r>
      <rPr>
        <b/>
        <sz val="12"/>
        <color rgb="FFFF0000"/>
        <rFont val="メイリオ"/>
        <family val="3"/>
        <charset val="128"/>
      </rPr>
      <t>(新カタログ発刊時、商品リストが更新されますので再度、ダウンロードして頂く必要がございます</t>
    </r>
    <r>
      <rPr>
        <b/>
        <sz val="12"/>
        <rFont val="メイリオ"/>
        <family val="3"/>
        <charset val="128"/>
      </rPr>
      <t>）</t>
    </r>
    <rPh sb="5" eb="7">
      <t>ユウコウ</t>
    </rPh>
    <rPh sb="7" eb="9">
      <t>キゲン</t>
    </rPh>
    <rPh sb="9" eb="10">
      <t>ナイ</t>
    </rPh>
    <rPh sb="12" eb="14">
      <t>セイゾウ</t>
    </rPh>
    <rPh sb="14" eb="16">
      <t>チュウシ</t>
    </rPh>
    <rPh sb="18" eb="20">
      <t>ショウヒン</t>
    </rPh>
    <rPh sb="21" eb="22">
      <t>デ</t>
    </rPh>
    <rPh sb="25" eb="27">
      <t>バアイ</t>
    </rPh>
    <rPh sb="35" eb="37">
      <t>リョウショウ</t>
    </rPh>
    <rPh sb="43" eb="44">
      <t>シン</t>
    </rPh>
    <rPh sb="48" eb="50">
      <t>ハッカン</t>
    </rPh>
    <rPh sb="50" eb="51">
      <t>ジ</t>
    </rPh>
    <rPh sb="52" eb="54">
      <t>ショウヒン</t>
    </rPh>
    <rPh sb="58" eb="60">
      <t>コウシン</t>
    </rPh>
    <rPh sb="66" eb="68">
      <t>サイド</t>
    </rPh>
    <rPh sb="77" eb="78">
      <t>イタダ</t>
    </rPh>
    <rPh sb="79" eb="81">
      <t>ヒツヨウ</t>
    </rPh>
    <phoneticPr fontId="18"/>
  </si>
  <si>
    <t>20724-209</t>
  </si>
  <si>
    <t>20724-210</t>
  </si>
  <si>
    <t>ランダム</t>
  </si>
  <si>
    <t>71003-001</t>
  </si>
  <si>
    <t>71004-001</t>
  </si>
  <si>
    <t>MSPふろしきポケットC　ランダム ﾗﾝﾀﾞﾑ</t>
  </si>
  <si>
    <t>MSPふろしきポケットPE　ランダム ﾗﾝﾀﾞﾑ</t>
  </si>
  <si>
    <t>20904-302</t>
  </si>
  <si>
    <t>※JANコードは商品リスト＆JANコードシートにてご確認いただけます。</t>
    <rPh sb="8" eb="10">
      <t>ショウヒン</t>
    </rPh>
    <rPh sb="26" eb="28">
      <t>カクニン</t>
    </rPh>
    <phoneticPr fontId="18"/>
  </si>
  <si>
    <t>※入力は①～⑨までの手順でご入力ください。</t>
    <rPh sb="1" eb="3">
      <t>ニュウリョク</t>
    </rPh>
    <rPh sb="10" eb="11">
      <t>テ</t>
    </rPh>
    <rPh sb="11" eb="12">
      <t>ジュン</t>
    </rPh>
    <rPh sb="14" eb="16">
      <t>ニュウリョク</t>
    </rPh>
    <phoneticPr fontId="18"/>
  </si>
  <si>
    <t>10261-314</t>
    <phoneticPr fontId="22"/>
  </si>
  <si>
    <t>100アクアドロップリサイクル</t>
    <phoneticPr fontId="22"/>
  </si>
  <si>
    <t>まるブルーグリーン</t>
  </si>
  <si>
    <t>10261-315</t>
    <phoneticPr fontId="22"/>
  </si>
  <si>
    <t>しかくグリーン</t>
  </si>
  <si>
    <t>10261-311</t>
  </si>
  <si>
    <t>100アクアドロップリサイクル</t>
  </si>
  <si>
    <t>Adeline Klam 牡丹ローズ</t>
  </si>
  <si>
    <t>10261-316</t>
    <phoneticPr fontId="22"/>
  </si>
  <si>
    <t>10261-310</t>
  </si>
  <si>
    <t>Adeline Klam 牡丹オレンジ</t>
  </si>
  <si>
    <t>10261-301</t>
    <phoneticPr fontId="22"/>
  </si>
  <si>
    <t>竹久夢二 つばきモスグリーン</t>
  </si>
  <si>
    <t>10261-312</t>
  </si>
  <si>
    <t>鈴木マサル FLOWER BEDレッド</t>
  </si>
  <si>
    <t>10261-313</t>
    <phoneticPr fontId="22"/>
  </si>
  <si>
    <t>鈴木マサル TREE HOUSEネイビー</t>
  </si>
  <si>
    <t>10261-304</t>
  </si>
  <si>
    <t>kata kata ハチドリグリーン</t>
  </si>
  <si>
    <t>10261-305</t>
  </si>
  <si>
    <t>kata kata ハチドリキイロ</t>
  </si>
  <si>
    <t>10261-306</t>
  </si>
  <si>
    <t>kata kata くまとさけグリーン</t>
  </si>
  <si>
    <t>10261-307</t>
  </si>
  <si>
    <t>kata kata ナガスクジラブルー</t>
  </si>
  <si>
    <t>10261-302</t>
  </si>
  <si>
    <t>伊砂文様 菊パープル</t>
  </si>
  <si>
    <t>10261-303</t>
  </si>
  <si>
    <t>伊砂文様 結ライトカーキ</t>
  </si>
  <si>
    <t>10261-309</t>
  </si>
  <si>
    <t>レスキューグリーン</t>
  </si>
  <si>
    <t>10261-308</t>
  </si>
  <si>
    <t>10283-202</t>
  </si>
  <si>
    <t>ゆりネイビー</t>
  </si>
  <si>
    <t>100 MUSUBI　ORGANIC</t>
    <phoneticPr fontId="22"/>
  </si>
  <si>
    <t>20567-303</t>
    <phoneticPr fontId="22"/>
  </si>
  <si>
    <t>100野老むすび</t>
    <rPh sb="3" eb="5">
      <t>トコロ</t>
    </rPh>
    <phoneticPr fontId="22"/>
  </si>
  <si>
    <t>PPP唐草グレー</t>
  </si>
  <si>
    <t>20014-101</t>
    <phoneticPr fontId="22"/>
  </si>
  <si>
    <t>45kata kataむすび</t>
    <phoneticPr fontId="22"/>
  </si>
  <si>
    <t>20014-102</t>
    <phoneticPr fontId="22"/>
  </si>
  <si>
    <t>20014-103</t>
    <phoneticPr fontId="22"/>
  </si>
  <si>
    <t>20014-104</t>
    <phoneticPr fontId="22"/>
  </si>
  <si>
    <t>20015-201</t>
    <phoneticPr fontId="22"/>
  </si>
  <si>
    <t>70kata kataむすび</t>
    <phoneticPr fontId="22"/>
  </si>
  <si>
    <t>20015-202</t>
    <phoneticPr fontId="22"/>
  </si>
  <si>
    <t>20015-203</t>
    <phoneticPr fontId="22"/>
  </si>
  <si>
    <t>20015-204</t>
    <phoneticPr fontId="22"/>
  </si>
  <si>
    <t>70モダンガール</t>
    <phoneticPr fontId="22"/>
  </si>
  <si>
    <t>20827-101</t>
    <phoneticPr fontId="22"/>
  </si>
  <si>
    <t>チーフ鳥獣人物戯画 両面</t>
    <rPh sb="3" eb="5">
      <t>チョウジュウ</t>
    </rPh>
    <rPh sb="5" eb="9">
      <t>ジンブツギガ</t>
    </rPh>
    <rPh sb="10" eb="12">
      <t>リョウメン</t>
    </rPh>
    <phoneticPr fontId="22"/>
  </si>
  <si>
    <t>20827-102</t>
    <phoneticPr fontId="22"/>
  </si>
  <si>
    <t>68鳥獣人物戯画</t>
    <rPh sb="2" eb="8">
      <t>チョウジュウジンブツギガ</t>
    </rPh>
    <phoneticPr fontId="22"/>
  </si>
  <si>
    <t>80120-205</t>
    <phoneticPr fontId="22"/>
  </si>
  <si>
    <t>花まりうさぎクリーム</t>
  </si>
  <si>
    <t>80120-206</t>
    <phoneticPr fontId="22"/>
  </si>
  <si>
    <t>疋田梅サンゴ</t>
  </si>
  <si>
    <t>80120-207</t>
    <phoneticPr fontId="22"/>
  </si>
  <si>
    <t>昼夜桜コン</t>
  </si>
  <si>
    <t>二巾　レーヨンちりめん　こよみ</t>
    <phoneticPr fontId="22"/>
  </si>
  <si>
    <t>22008-405</t>
    <phoneticPr fontId="22"/>
  </si>
  <si>
    <t>150晴れ着つつみ</t>
    <rPh sb="3" eb="4">
      <t>ハ</t>
    </rPh>
    <rPh sb="5" eb="6">
      <t>ギ</t>
    </rPh>
    <phoneticPr fontId="22"/>
  </si>
  <si>
    <t>菊イエロー</t>
  </si>
  <si>
    <t>22007-404</t>
    <phoneticPr fontId="22"/>
  </si>
  <si>
    <t>150きもの包み</t>
    <rPh sb="6" eb="7">
      <t>ツツ</t>
    </rPh>
    <phoneticPr fontId="22"/>
  </si>
  <si>
    <t>22007-405</t>
    <phoneticPr fontId="22"/>
  </si>
  <si>
    <t>20725-105</t>
    <phoneticPr fontId="22"/>
  </si>
  <si>
    <t>市松コン</t>
  </si>
  <si>
    <t>20724-208</t>
    <phoneticPr fontId="22"/>
  </si>
  <si>
    <t>70ハレ包み</t>
    <rPh sb="4" eb="5">
      <t>ツツ</t>
    </rPh>
    <phoneticPr fontId="22"/>
  </si>
  <si>
    <t>七宝アカ</t>
  </si>
  <si>
    <t>麻の葉亀甲アカ</t>
  </si>
  <si>
    <t>千鳥アカ</t>
  </si>
  <si>
    <t>20724-205</t>
    <phoneticPr fontId="22"/>
  </si>
  <si>
    <t>20724-201</t>
    <phoneticPr fontId="22"/>
  </si>
  <si>
    <t>45　リバーシブル</t>
    <phoneticPr fontId="18"/>
  </si>
  <si>
    <t>70　リバーシブル</t>
    <phoneticPr fontId="18"/>
  </si>
  <si>
    <t>90　リバーシブル</t>
    <phoneticPr fontId="18"/>
  </si>
  <si>
    <t>30611-130</t>
    <phoneticPr fontId="22"/>
  </si>
  <si>
    <t>中巾正絹うずらちりめん色の彩時記</t>
    <rPh sb="0" eb="2">
      <t>チュウハバ</t>
    </rPh>
    <rPh sb="2" eb="4">
      <t>ショウケン</t>
    </rPh>
    <rPh sb="11" eb="12">
      <t>イロ</t>
    </rPh>
    <rPh sb="13" eb="14">
      <t>サイ</t>
    </rPh>
    <rPh sb="14" eb="15">
      <t>ジ</t>
    </rPh>
    <rPh sb="15" eb="16">
      <t>キ</t>
    </rPh>
    <phoneticPr fontId="22"/>
  </si>
  <si>
    <t>桜</t>
  </si>
  <si>
    <t>30611-131</t>
    <phoneticPr fontId="22"/>
  </si>
  <si>
    <t>浅葱</t>
  </si>
  <si>
    <t>30611-132</t>
    <phoneticPr fontId="22"/>
  </si>
  <si>
    <t>亜麻色</t>
  </si>
  <si>
    <t>30613-230</t>
    <phoneticPr fontId="22"/>
  </si>
  <si>
    <t>二巾正絹うずらちりめん色の彩時記</t>
    <rPh sb="0" eb="2">
      <t>フタハバ</t>
    </rPh>
    <rPh sb="2" eb="4">
      <t>ショウケン</t>
    </rPh>
    <rPh sb="11" eb="12">
      <t>イロ</t>
    </rPh>
    <rPh sb="13" eb="14">
      <t>サイ</t>
    </rPh>
    <rPh sb="14" eb="15">
      <t>ジ</t>
    </rPh>
    <rPh sb="15" eb="16">
      <t>キ</t>
    </rPh>
    <phoneticPr fontId="22"/>
  </si>
  <si>
    <t>30613-231</t>
    <phoneticPr fontId="22"/>
  </si>
  <si>
    <t>30613-232</t>
    <phoneticPr fontId="22"/>
  </si>
  <si>
    <t>30601-006</t>
    <phoneticPr fontId="22"/>
  </si>
  <si>
    <t>中巾6号正絹ちりめん無地</t>
    <rPh sb="0" eb="2">
      <t>チュウハバ</t>
    </rPh>
    <rPh sb="3" eb="4">
      <t>ゴウ</t>
    </rPh>
    <rPh sb="4" eb="6">
      <t>ショウケン</t>
    </rPh>
    <rPh sb="10" eb="12">
      <t>ムジ</t>
    </rPh>
    <phoneticPr fontId="22"/>
  </si>
  <si>
    <t>30601-007</t>
    <phoneticPr fontId="22"/>
  </si>
  <si>
    <t>ネズ</t>
  </si>
  <si>
    <t>30601-008</t>
    <phoneticPr fontId="22"/>
  </si>
  <si>
    <t>コウジ</t>
  </si>
  <si>
    <t>30604-006</t>
    <phoneticPr fontId="22"/>
  </si>
  <si>
    <t>二巾9号正絹ちりめん無地</t>
    <rPh sb="0" eb="2">
      <t>フタハバ</t>
    </rPh>
    <rPh sb="3" eb="4">
      <t>ゴウ</t>
    </rPh>
    <rPh sb="4" eb="6">
      <t>ショウケン</t>
    </rPh>
    <rPh sb="10" eb="12">
      <t>ムジ</t>
    </rPh>
    <phoneticPr fontId="22"/>
  </si>
  <si>
    <t>30604-007</t>
    <phoneticPr fontId="22"/>
  </si>
  <si>
    <t>30604-008</t>
    <phoneticPr fontId="22"/>
  </si>
  <si>
    <t>50052-013</t>
    <phoneticPr fontId="22"/>
  </si>
  <si>
    <t>正倉院裂 金封ふくさ</t>
    <rPh sb="0" eb="3">
      <t>ショウソウイン</t>
    </rPh>
    <rPh sb="3" eb="4">
      <t>キレ</t>
    </rPh>
    <rPh sb="5" eb="7">
      <t>キンプウ</t>
    </rPh>
    <phoneticPr fontId="22"/>
  </si>
  <si>
    <t>別誂　三巾１8号　正絹縮緬　家紋入り　風呂敷</t>
    <rPh sb="3" eb="4">
      <t>３</t>
    </rPh>
    <phoneticPr fontId="22"/>
  </si>
  <si>
    <t>紙箱  S</t>
  </si>
  <si>
    <t>紙箱  M</t>
  </si>
  <si>
    <t>紙箱  L</t>
  </si>
  <si>
    <t>紙箱　L深型</t>
    <rPh sb="5" eb="6">
      <t>ガタ</t>
    </rPh>
    <phoneticPr fontId="22"/>
  </si>
  <si>
    <t>100　天然藍染 野老（ところ）むすび</t>
    <rPh sb="4" eb="6">
      <t>テンネン</t>
    </rPh>
    <rPh sb="6" eb="8">
      <t>アイゾ</t>
    </rPh>
    <rPh sb="9" eb="11">
      <t>トコロ</t>
    </rPh>
    <phoneticPr fontId="18"/>
  </si>
  <si>
    <t>100　天然藍染　ｋａｔａ ｋａｔａむすび</t>
    <rPh sb="4" eb="6">
      <t>テンネン</t>
    </rPh>
    <rPh sb="6" eb="8">
      <t>アイゾ</t>
    </rPh>
    <phoneticPr fontId="18"/>
  </si>
  <si>
    <t>100　天然藍染 むす美　対角絞り</t>
    <rPh sb="4" eb="6">
      <t>テンネン</t>
    </rPh>
    <rPh sb="6" eb="8">
      <t>アイゾ</t>
    </rPh>
    <rPh sb="11" eb="12">
      <t>ビ</t>
    </rPh>
    <rPh sb="13" eb="15">
      <t>タイカク</t>
    </rPh>
    <rPh sb="15" eb="16">
      <t>シボ</t>
    </rPh>
    <phoneticPr fontId="18"/>
  </si>
  <si>
    <t>100　天然藍染 むす美　市松段染め</t>
    <rPh sb="4" eb="6">
      <t>テンネン</t>
    </rPh>
    <rPh sb="6" eb="8">
      <t>アイゾ</t>
    </rPh>
    <rPh sb="11" eb="12">
      <t>ビ</t>
    </rPh>
    <rPh sb="13" eb="15">
      <t>イチマツ</t>
    </rPh>
    <rPh sb="15" eb="16">
      <t>ダン</t>
    </rPh>
    <rPh sb="16" eb="17">
      <t>ソ</t>
    </rPh>
    <phoneticPr fontId="18"/>
  </si>
  <si>
    <t>100　ミナペルホネン　リネンエンブロ　Ｌ</t>
    <phoneticPr fontId="22"/>
  </si>
  <si>
    <t>66　ミナペルホネン　正絹ちりめん　両面</t>
    <phoneticPr fontId="22"/>
  </si>
  <si>
    <t>20375-104</t>
  </si>
  <si>
    <t>20375-105</t>
  </si>
  <si>
    <t>20375-106</t>
  </si>
  <si>
    <t>20375-107</t>
  </si>
  <si>
    <t>20378-204</t>
  </si>
  <si>
    <t>20378-205</t>
  </si>
  <si>
    <t>20378-206</t>
  </si>
  <si>
    <t>20378-207</t>
  </si>
  <si>
    <t>ライトピンク</t>
  </si>
  <si>
    <t>ライトベージュ</t>
  </si>
  <si>
    <t>20478-340</t>
  </si>
  <si>
    <t>10287-202</t>
    <phoneticPr fontId="18"/>
  </si>
  <si>
    <t>70  アクアドロップミナペルホネン　</t>
    <phoneticPr fontId="18"/>
  </si>
  <si>
    <t>sea lace ブラック</t>
  </si>
  <si>
    <t>sea lace ブラック</t>
    <phoneticPr fontId="18"/>
  </si>
  <si>
    <t>10287-201</t>
    <phoneticPr fontId="18"/>
  </si>
  <si>
    <t>pleasure herb ライトブルー</t>
  </si>
  <si>
    <t>pleasure herb ライトブルー</t>
    <phoneticPr fontId="18"/>
  </si>
  <si>
    <t>10262-301</t>
    <phoneticPr fontId="18"/>
  </si>
  <si>
    <t>100　ミナペルホネン　アクアドロップ　リサイクル</t>
  </si>
  <si>
    <t>100　ミナペルホネン　アクアドロップ　リサイクル</t>
    <phoneticPr fontId="18"/>
  </si>
  <si>
    <t>10262-302</t>
  </si>
  <si>
    <t>10262-304</t>
    <phoneticPr fontId="18"/>
  </si>
  <si>
    <t>hana haneグリーン</t>
    <phoneticPr fontId="18"/>
  </si>
  <si>
    <t>10262-306</t>
  </si>
  <si>
    <t>10262-303</t>
    <phoneticPr fontId="18"/>
  </si>
  <si>
    <t>10262-305</t>
    <phoneticPr fontId="18"/>
  </si>
  <si>
    <t>letter of flowerグリーン</t>
    <phoneticPr fontId="18"/>
  </si>
  <si>
    <t>10262-307</t>
  </si>
  <si>
    <t>24110-305</t>
  </si>
  <si>
    <t>24110-306</t>
  </si>
  <si>
    <t>100　ミナ ペルホネン オーガニック　</t>
    <phoneticPr fontId="18"/>
  </si>
  <si>
    <t>soffione イエロー</t>
  </si>
  <si>
    <t>soffione グリーン</t>
    <phoneticPr fontId="18"/>
  </si>
  <si>
    <t>24111-201</t>
    <phoneticPr fontId="18"/>
  </si>
  <si>
    <t>24111-202</t>
    <phoneticPr fontId="18"/>
  </si>
  <si>
    <t>70　ミナ ペルホネン オーガニック　</t>
    <phoneticPr fontId="18"/>
  </si>
  <si>
    <t>sora check ネイビー</t>
    <phoneticPr fontId="18"/>
  </si>
  <si>
    <t>sora check ブラック</t>
    <phoneticPr fontId="18"/>
  </si>
  <si>
    <t>50　ミナペルホネン両面</t>
  </si>
  <si>
    <t>50　ミナペルホネン両面</t>
    <phoneticPr fontId="22"/>
  </si>
  <si>
    <t>24105-112</t>
    <phoneticPr fontId="18"/>
  </si>
  <si>
    <t>hana haneダークグリーン/ベージュ</t>
    <phoneticPr fontId="18"/>
  </si>
  <si>
    <t>24105-113</t>
    <phoneticPr fontId="18"/>
  </si>
  <si>
    <t>karakusaブルー/ベージュ</t>
    <phoneticPr fontId="18"/>
  </si>
  <si>
    <t>24105-114</t>
    <phoneticPr fontId="18"/>
  </si>
  <si>
    <t>run run run ピンク/モスグリーン</t>
    <phoneticPr fontId="18"/>
  </si>
  <si>
    <t>100　ミナペルホネン両面</t>
    <phoneticPr fontId="22"/>
  </si>
  <si>
    <t>24106-312</t>
    <phoneticPr fontId="18"/>
  </si>
  <si>
    <t>24106-313</t>
    <phoneticPr fontId="18"/>
  </si>
  <si>
    <t>24106-314</t>
    <phoneticPr fontId="18"/>
  </si>
  <si>
    <t>カタログ38ページ</t>
    <phoneticPr fontId="18"/>
  </si>
  <si>
    <t>10288-201</t>
    <phoneticPr fontId="18"/>
  </si>
  <si>
    <t>70 Adeline Klam アクアドロップ</t>
    <phoneticPr fontId="18"/>
  </si>
  <si>
    <t>牡丹ブルーグリーン</t>
  </si>
  <si>
    <t>10288-202</t>
    <phoneticPr fontId="18"/>
  </si>
  <si>
    <t>つばきグリーン</t>
  </si>
  <si>
    <t>20553-307</t>
    <phoneticPr fontId="18"/>
  </si>
  <si>
    <t>100 ひめむすび Adeline Klam</t>
    <phoneticPr fontId="18"/>
  </si>
  <si>
    <t>フラワーガーデングレーネイビー</t>
  </si>
  <si>
    <t>20553-308</t>
  </si>
  <si>
    <t>フラワーガーデンシャンパンイエロー</t>
  </si>
  <si>
    <t>20553-309</t>
  </si>
  <si>
    <t>20554-205</t>
    <phoneticPr fontId="18"/>
  </si>
  <si>
    <t>70 ひめむすび Adeline Klam</t>
    <phoneticPr fontId="18"/>
  </si>
  <si>
    <t>扇子ピンク</t>
  </si>
  <si>
    <t>20554-206</t>
    <phoneticPr fontId="18"/>
  </si>
  <si>
    <t>扇子レモンイエロー</t>
  </si>
  <si>
    <t>20552-107</t>
    <phoneticPr fontId="18"/>
  </si>
  <si>
    <t>50 ひめむすび Adeline Klam</t>
    <phoneticPr fontId="18"/>
  </si>
  <si>
    <t>桜グリーン</t>
  </si>
  <si>
    <t>20552-108</t>
    <phoneticPr fontId="18"/>
  </si>
  <si>
    <t>桜ブルーグレー</t>
  </si>
  <si>
    <t>100 kata kata むすび オーガニック</t>
    <phoneticPr fontId="18"/>
  </si>
  <si>
    <t>20017-307</t>
  </si>
  <si>
    <t>50 kata kata むすび オーガニック</t>
    <phoneticPr fontId="18"/>
  </si>
  <si>
    <t>20016-107</t>
  </si>
  <si>
    <t>梅ｱｶ/ｸﾞﾘｰﾝ</t>
  </si>
  <si>
    <t>20479-141</t>
    <phoneticPr fontId="22"/>
  </si>
  <si>
    <t>梅ベビーピンク/ミント</t>
  </si>
  <si>
    <t>20479-140</t>
    <phoneticPr fontId="22"/>
  </si>
  <si>
    <t>新芽キイロ/ライトグリーン</t>
  </si>
  <si>
    <t>20479-142</t>
    <phoneticPr fontId="22"/>
  </si>
  <si>
    <t>結ダークグレー/ブルー</t>
  </si>
  <si>
    <t>20479-143</t>
    <phoneticPr fontId="22"/>
  </si>
  <si>
    <t>椿オレンジ/ブルー</t>
  </si>
  <si>
    <t>20478-341</t>
    <phoneticPr fontId="22"/>
  </si>
  <si>
    <t>20478-342</t>
    <phoneticPr fontId="22"/>
  </si>
  <si>
    <t>20478-343</t>
    <phoneticPr fontId="22"/>
  </si>
  <si>
    <t>４５　こはれ</t>
    <phoneticPr fontId="22"/>
  </si>
  <si>
    <t>４５　こはれ</t>
  </si>
  <si>
    <t>７０　こはれ</t>
  </si>
  <si>
    <t>21181-227</t>
    <phoneticPr fontId="18"/>
  </si>
  <si>
    <t>二四巾 竹久夢二</t>
    <rPh sb="0" eb="2">
      <t>24</t>
    </rPh>
    <rPh sb="2" eb="3">
      <t>ハバ</t>
    </rPh>
    <rPh sb="4" eb="8">
      <t>タケヒサユメジ</t>
    </rPh>
    <phoneticPr fontId="18"/>
  </si>
  <si>
    <t>二四巾　竹久夢二</t>
    <phoneticPr fontId="22"/>
  </si>
  <si>
    <t>二巾　浮世絵　ちりめん友禅</t>
    <phoneticPr fontId="22"/>
  </si>
  <si>
    <t>猫飼好五十三疋ピンク</t>
    <phoneticPr fontId="18"/>
  </si>
  <si>
    <t>10086-212</t>
    <phoneticPr fontId="22"/>
  </si>
  <si>
    <t>70光悦ちりめん友禅</t>
  </si>
  <si>
    <t>菊クリーム</t>
  </si>
  <si>
    <t>10086-213</t>
    <phoneticPr fontId="22"/>
  </si>
  <si>
    <t>蔦にひょうたんウスキ</t>
  </si>
  <si>
    <t>10086-211</t>
    <phoneticPr fontId="22"/>
  </si>
  <si>
    <t>月に草花ベージュ</t>
  </si>
  <si>
    <t>10086-209</t>
    <phoneticPr fontId="22"/>
  </si>
  <si>
    <t>斜額取名物裂ライトグレー</t>
  </si>
  <si>
    <t>10086-210</t>
    <phoneticPr fontId="22"/>
  </si>
  <si>
    <t>四角取名物裂ブルー</t>
  </si>
  <si>
    <t>10086-208</t>
    <phoneticPr fontId="22"/>
  </si>
  <si>
    <t>花鳥更紗キナリ</t>
  </si>
  <si>
    <t>花鳥更紗アオミドリ</t>
  </si>
  <si>
    <t>１２０　正倉院裂</t>
    <phoneticPr fontId="22"/>
  </si>
  <si>
    <t>１２０　正倉院裂</t>
  </si>
  <si>
    <t>50ハレ包み</t>
    <phoneticPr fontId="22"/>
  </si>
  <si>
    <t>48 MUSUBI ORGANIC 無地</t>
    <rPh sb="18" eb="20">
      <t>ムジ</t>
    </rPh>
    <phoneticPr fontId="22"/>
  </si>
  <si>
    <t>ダークインディゴ</t>
  </si>
  <si>
    <t>ペールブルー</t>
  </si>
  <si>
    <t>ダークブラウン</t>
  </si>
  <si>
    <t>スモーキーピンク</t>
  </si>
  <si>
    <t>70 MUSUBI ORGANIC 無地</t>
    <rPh sb="18" eb="20">
      <t>ムジ</t>
    </rPh>
    <phoneticPr fontId="22"/>
  </si>
  <si>
    <t>20378-203</t>
    <phoneticPr fontId="22"/>
  </si>
  <si>
    <t>10188-108</t>
    <phoneticPr fontId="22"/>
  </si>
  <si>
    <t>45 ポリエステルちりめん 無地</t>
    <rPh sb="14" eb="16">
      <t>ムジ</t>
    </rPh>
    <phoneticPr fontId="22"/>
  </si>
  <si>
    <t>10188-109</t>
    <phoneticPr fontId="22"/>
  </si>
  <si>
    <t>10188-110</t>
    <phoneticPr fontId="22"/>
  </si>
  <si>
    <t>10188-111</t>
    <phoneticPr fontId="22"/>
  </si>
  <si>
    <t>10188-112</t>
    <phoneticPr fontId="22"/>
  </si>
  <si>
    <t>10189-208</t>
    <phoneticPr fontId="22"/>
  </si>
  <si>
    <t>70 ポリエステルちりめん 無地</t>
    <rPh sb="14" eb="16">
      <t>ムジ</t>
    </rPh>
    <phoneticPr fontId="22"/>
  </si>
  <si>
    <t>10189-209</t>
    <phoneticPr fontId="22"/>
  </si>
  <si>
    <t>10189-210</t>
    <phoneticPr fontId="22"/>
  </si>
  <si>
    <t>10189-211</t>
    <phoneticPr fontId="22"/>
  </si>
  <si>
    <t>10189-212</t>
    <phoneticPr fontId="22"/>
  </si>
  <si>
    <t>10191-301</t>
    <phoneticPr fontId="22"/>
  </si>
  <si>
    <t>90 ポリエステルちりめん 無地</t>
    <rPh sb="14" eb="16">
      <t>ムジ</t>
    </rPh>
    <phoneticPr fontId="22"/>
  </si>
  <si>
    <t>45　リバーシブル</t>
    <phoneticPr fontId="22"/>
  </si>
  <si>
    <t>４５　季色</t>
  </si>
  <si>
    <t>７０　季色</t>
  </si>
  <si>
    <t>二四巾１３号　正絹ちりめん　無地</t>
    <phoneticPr fontId="22"/>
  </si>
  <si>
    <t>中巾５号　正絹ちりめん　両面友禅</t>
    <phoneticPr fontId="22"/>
  </si>
  <si>
    <t>二巾７号　正絹ちりめん　友禅</t>
    <phoneticPr fontId="22"/>
  </si>
  <si>
    <t>龍村織　金封ふくさ</t>
    <phoneticPr fontId="22"/>
  </si>
  <si>
    <t>10127-008</t>
    <phoneticPr fontId="22"/>
  </si>
  <si>
    <t>36ポリエステルちりめんふくさ</t>
    <phoneticPr fontId="22"/>
  </si>
  <si>
    <t>別誂　二巾　並　白山紬　家紋入り　風呂敷</t>
  </si>
  <si>
    <t>別誂　二巾　重目　白山紬　家紋入り　風呂敷</t>
  </si>
  <si>
    <t>別誂　二四巾　並　白山紬　家紋入り　風呂敷</t>
  </si>
  <si>
    <t>別誂　二四巾　重目　白山紬　家紋入り　風呂敷</t>
  </si>
  <si>
    <t>別誂　三巾　並　白山紬　家紋入り　風呂敷</t>
  </si>
  <si>
    <t>別誂　三巾　重目　白山紬　家紋入り　風呂敷</t>
  </si>
  <si>
    <t>別誂　正絹手織　綴袱紗（亀房付）　小</t>
  </si>
  <si>
    <t>別誂　交織手織　綴袱紗（亀房付）大</t>
  </si>
  <si>
    <t>別誂　交織手織　綴袱紗（亀房付）　中</t>
  </si>
  <si>
    <t>別誂　交織手織　綴袱紗（亀房付）　小</t>
  </si>
  <si>
    <t>24101-117</t>
    <phoneticPr fontId="18"/>
  </si>
  <si>
    <t>polkaライトグレー</t>
    <phoneticPr fontId="18"/>
  </si>
  <si>
    <t>24101-118</t>
    <phoneticPr fontId="18"/>
  </si>
  <si>
    <t>engelライトグレー</t>
    <phoneticPr fontId="18"/>
  </si>
  <si>
    <t>karakusa ブルー／ベージュ</t>
    <phoneticPr fontId="18"/>
  </si>
  <si>
    <r>
      <t>トムソン箱　Ｓ</t>
    </r>
    <r>
      <rPr>
        <sz val="12"/>
        <color rgb="FF00B0F0"/>
        <rFont val="游ゴシック"/>
        <family val="3"/>
        <charset val="128"/>
      </rPr>
      <t>　</t>
    </r>
    <r>
      <rPr>
        <b/>
        <sz val="12"/>
        <color rgb="FF00B0F0"/>
        <rFont val="游ゴシック"/>
        <family val="3"/>
        <charset val="128"/>
      </rPr>
      <t>※廃盤　なくなり次第終了</t>
    </r>
    <phoneticPr fontId="18"/>
  </si>
  <si>
    <r>
      <t>トムソン箱　Ｍ</t>
    </r>
    <r>
      <rPr>
        <sz val="12"/>
        <color rgb="FF00B0F0"/>
        <rFont val="游ゴシック"/>
        <family val="3"/>
        <charset val="128"/>
      </rPr>
      <t>　</t>
    </r>
    <r>
      <rPr>
        <b/>
        <sz val="12"/>
        <color rgb="FF00B0F0"/>
        <rFont val="游ゴシック"/>
        <family val="3"/>
        <charset val="128"/>
      </rPr>
      <t>※廃盤　なくなり次第終了</t>
    </r>
    <phoneticPr fontId="18"/>
  </si>
  <si>
    <r>
      <t>50　ミナペルホネン　リネン刺繍　</t>
    </r>
    <r>
      <rPr>
        <b/>
        <sz val="12"/>
        <color rgb="FF00B0F0"/>
        <rFont val="游ゴシック"/>
        <family val="3"/>
        <charset val="128"/>
      </rPr>
      <t>※廃盤　なくなり次第終了</t>
    </r>
    <rPh sb="18" eb="20">
      <t>ハイバン</t>
    </rPh>
    <rPh sb="25" eb="29">
      <t>シダイシュウリョウ</t>
    </rPh>
    <phoneticPr fontId="22"/>
  </si>
  <si>
    <r>
      <t>50　ミナペルホネン両面　</t>
    </r>
    <r>
      <rPr>
        <b/>
        <sz val="12"/>
        <color rgb="FF00B0F0"/>
        <rFont val="游ゴシック"/>
        <family val="3"/>
        <charset val="128"/>
      </rPr>
      <t>※廃盤　なくなり次第終了　</t>
    </r>
    <phoneticPr fontId="22"/>
  </si>
  <si>
    <r>
      <t>50　ミナペルホネン両面　</t>
    </r>
    <r>
      <rPr>
        <b/>
        <sz val="12"/>
        <color rgb="FF00B0F0"/>
        <rFont val="游ゴシック"/>
        <family val="3"/>
        <charset val="128"/>
      </rPr>
      <t>※廃盤　なくなり次第終了　</t>
    </r>
    <phoneticPr fontId="18"/>
  </si>
  <si>
    <r>
      <t>100　ミナペルホネン両面</t>
    </r>
    <r>
      <rPr>
        <sz val="12"/>
        <color rgb="FFFF0000"/>
        <rFont val="游ゴシック"/>
        <family val="3"/>
        <charset val="128"/>
      </rPr>
      <t>　</t>
    </r>
    <r>
      <rPr>
        <b/>
        <sz val="12"/>
        <color rgb="FF00B0F0"/>
        <rFont val="游ゴシック"/>
        <family val="3"/>
        <charset val="128"/>
      </rPr>
      <t>※廃盤　なくなり次第終了　</t>
    </r>
    <phoneticPr fontId="22"/>
  </si>
  <si>
    <r>
      <t>100　ミナペルホネン両面　</t>
    </r>
    <r>
      <rPr>
        <b/>
        <sz val="12"/>
        <color rgb="FF00B0F0"/>
        <rFont val="游ゴシック"/>
        <family val="3"/>
        <charset val="128"/>
      </rPr>
      <t>※廃盤　なくなり次第終了　</t>
    </r>
    <phoneticPr fontId="22"/>
  </si>
  <si>
    <r>
      <t>100　ミナペルホネン両面　</t>
    </r>
    <r>
      <rPr>
        <b/>
        <sz val="12"/>
        <color rgb="FF00B0F0"/>
        <rFont val="游ゴシック"/>
        <family val="3"/>
        <charset val="128"/>
      </rPr>
      <t>※廃盤　なくなり次第終了　</t>
    </r>
    <phoneticPr fontId="18"/>
  </si>
  <si>
    <r>
      <t>66　ミナペルホネン　正絹ちりめん　両面　</t>
    </r>
    <r>
      <rPr>
        <b/>
        <sz val="12"/>
        <color rgb="FF00B0F0"/>
        <rFont val="游ゴシック"/>
        <family val="3"/>
        <charset val="128"/>
      </rPr>
      <t>※廃盤　なくなり次第終了</t>
    </r>
    <phoneticPr fontId="22"/>
  </si>
  <si>
    <r>
      <t>66　ミナペルホネン　正絹ちりめん　両面　</t>
    </r>
    <r>
      <rPr>
        <b/>
        <sz val="12"/>
        <color rgb="FF00B0F0"/>
        <rFont val="游ゴシック"/>
        <family val="3"/>
        <charset val="128"/>
      </rPr>
      <t>※廃盤　なくなり次第終了　</t>
    </r>
    <phoneticPr fontId="22"/>
  </si>
  <si>
    <r>
      <t>100　ミナ ペルホネン オーガニック</t>
    </r>
    <r>
      <rPr>
        <sz val="12"/>
        <color rgb="FFFF0000"/>
        <rFont val="游ゴシック"/>
        <family val="3"/>
        <charset val="128"/>
      </rPr>
      <t>　</t>
    </r>
    <r>
      <rPr>
        <b/>
        <sz val="12"/>
        <color rgb="FF00B0F0"/>
        <rFont val="游ゴシック"/>
        <family val="3"/>
        <charset val="128"/>
      </rPr>
      <t>※限定商品</t>
    </r>
    <phoneticPr fontId="18"/>
  </si>
  <si>
    <r>
      <t>100　ミナ ペルホネン オーガニック</t>
    </r>
    <r>
      <rPr>
        <sz val="12"/>
        <color rgb="FFFF0000"/>
        <rFont val="游ゴシック"/>
        <family val="3"/>
        <charset val="128"/>
      </rPr>
      <t>　</t>
    </r>
    <r>
      <rPr>
        <b/>
        <sz val="12"/>
        <color rgb="FF00B0F0"/>
        <rFont val="游ゴシック"/>
        <family val="3"/>
        <charset val="128"/>
      </rPr>
      <t>※限定商品　※なくなり次第終了</t>
    </r>
    <phoneticPr fontId="18"/>
  </si>
  <si>
    <r>
      <t>100　ミナ ペルホネン オーガニック　</t>
    </r>
    <r>
      <rPr>
        <b/>
        <sz val="12"/>
        <color rgb="FF00B0F0"/>
        <rFont val="游ゴシック"/>
        <family val="3"/>
        <charset val="128"/>
      </rPr>
      <t>※限定商品</t>
    </r>
    <phoneticPr fontId="18"/>
  </si>
  <si>
    <r>
      <rPr>
        <b/>
        <sz val="12"/>
        <color theme="9"/>
        <rFont val="游ゴシック"/>
        <family val="3"/>
        <charset val="128"/>
      </rPr>
      <t xml:space="preserve">
</t>
    </r>
    <r>
      <rPr>
        <b/>
        <sz val="12"/>
        <rFont val="游ゴシック"/>
        <family val="3"/>
        <charset val="128"/>
      </rPr>
      <t xml:space="preserve">
</t>
    </r>
    <r>
      <rPr>
        <u/>
        <sz val="12"/>
        <rFont val="游ゴシック"/>
        <family val="3"/>
        <charset val="128"/>
      </rPr>
      <t>ちょうむすび</t>
    </r>
    <r>
      <rPr>
        <b/>
        <sz val="12"/>
        <rFont val="游ゴシック"/>
        <family val="3"/>
        <charset val="128"/>
      </rPr>
      <t xml:space="preserve">
</t>
    </r>
    <r>
      <rPr>
        <sz val="12"/>
        <rFont val="游ゴシック"/>
        <family val="3"/>
        <charset val="128"/>
      </rPr>
      <t xml:space="preserve">
</t>
    </r>
    <r>
      <rPr>
        <b/>
        <sz val="12"/>
        <rFont val="游ゴシック"/>
        <family val="3"/>
        <charset val="128"/>
      </rPr>
      <t xml:space="preserve">
</t>
    </r>
    <r>
      <rPr>
        <sz val="12"/>
        <rFont val="游ゴシック"/>
        <family val="3"/>
        <charset val="128"/>
      </rPr>
      <t>※こちらの 「ちょうむすび」のお取り引きには条件がございます。（通信販売・ネットショップでの販売は不可となっています）
詳しくは営業担当にご連絡いただくか、お問い合わせください。</t>
    </r>
    <phoneticPr fontId="18"/>
  </si>
  <si>
    <t>上代</t>
    <rPh sb="0" eb="2">
      <t>ジョウダイ</t>
    </rPh>
    <phoneticPr fontId="18"/>
  </si>
  <si>
    <t>下代税抜3万円～（風呂敷50cm以下は5枚毎・70cm以上は5枚毎）</t>
    <phoneticPr fontId="18"/>
  </si>
  <si>
    <t>弊社にてご入金確認させていただいたお時間が11：00までにつきましては当日出荷。こちら以降の場合は翌日出荷とさせて頂きます。</t>
    <rPh sb="0" eb="2">
      <t>ヘイシャ</t>
    </rPh>
    <rPh sb="5" eb="7">
      <t>ニュウキン</t>
    </rPh>
    <rPh sb="7" eb="9">
      <t>カクニン</t>
    </rPh>
    <rPh sb="18" eb="20">
      <t>ジカン</t>
    </rPh>
    <rPh sb="35" eb="37">
      <t>トウジツ</t>
    </rPh>
    <rPh sb="37" eb="39">
      <t>シュッカ</t>
    </rPh>
    <rPh sb="43" eb="45">
      <t>イコウ</t>
    </rPh>
    <rPh sb="46" eb="48">
      <t>バアイ</t>
    </rPh>
    <rPh sb="49" eb="51">
      <t>ヨクジツ</t>
    </rPh>
    <rPh sb="51" eb="53">
      <t>シュッカ</t>
    </rPh>
    <rPh sb="57" eb="58">
      <t>イタダ</t>
    </rPh>
    <phoneticPr fontId="18"/>
  </si>
  <si>
    <r>
      <t xml:space="preserve">ご注文書       </t>
    </r>
    <r>
      <rPr>
        <b/>
        <sz val="18"/>
        <rFont val="メイリオ"/>
        <family val="3"/>
        <charset val="128"/>
      </rPr>
      <t>※メールでのご注文書送り先：</t>
    </r>
    <r>
      <rPr>
        <b/>
        <u/>
        <sz val="20"/>
        <color theme="8"/>
        <rFont val="メイリオ"/>
        <family val="3"/>
        <charset val="128"/>
      </rPr>
      <t>order@ymds.co.jp</t>
    </r>
    <r>
      <rPr>
        <b/>
        <sz val="18"/>
        <rFont val="メイリオ"/>
        <family val="3"/>
        <charset val="128"/>
      </rPr>
      <t>　までお願いします.</t>
    </r>
    <phoneticPr fontId="18"/>
  </si>
  <si>
    <r>
      <t>きょうりゅうブルーグレー</t>
    </r>
    <r>
      <rPr>
        <b/>
        <sz val="12"/>
        <color rgb="FFFF9999"/>
        <rFont val="游ゴシック"/>
        <family val="3"/>
        <charset val="128"/>
      </rPr>
      <t>ＮＥＷカタログ掲載外</t>
    </r>
    <rPh sb="19" eb="22">
      <t>ケイサイガイ</t>
    </rPh>
    <phoneticPr fontId="18"/>
  </si>
  <si>
    <r>
      <t>ハリネズミグリーン</t>
    </r>
    <r>
      <rPr>
        <sz val="12"/>
        <color rgb="FFFF9999"/>
        <rFont val="游ゴシック"/>
        <family val="3"/>
        <charset val="128"/>
      </rPr>
      <t>　</t>
    </r>
    <r>
      <rPr>
        <b/>
        <sz val="12"/>
        <color rgb="FFFF9999"/>
        <rFont val="游ゴシック"/>
        <family val="3"/>
        <charset val="128"/>
      </rPr>
      <t>ＮＥＷカタログ絵掲載外</t>
    </r>
    <rPh sb="17" eb="21">
      <t>エケイサイガイ</t>
    </rPh>
    <phoneticPr fontId="18"/>
  </si>
  <si>
    <t>71005-001</t>
    <phoneticPr fontId="18"/>
  </si>
  <si>
    <t>MSP御朱印帳</t>
    <rPh sb="3" eb="7">
      <t>ゴシュインチョウ</t>
    </rPh>
    <phoneticPr fontId="18"/>
  </si>
  <si>
    <t>48MUSUBI ORGANIC無地</t>
    <rPh sb="16" eb="18">
      <t>ムジ</t>
    </rPh>
    <phoneticPr fontId="22"/>
  </si>
  <si>
    <t>20017-302</t>
    <phoneticPr fontId="22"/>
  </si>
  <si>
    <t>104 kata kataむすび オーガニック</t>
    <phoneticPr fontId="22"/>
  </si>
  <si>
    <r>
      <t>ナガスクジラ グリーン　</t>
    </r>
    <r>
      <rPr>
        <b/>
        <sz val="12"/>
        <color theme="5" tint="0.39997558519241921"/>
        <rFont val="游ゴシック"/>
        <family val="3"/>
        <charset val="128"/>
      </rPr>
      <t>ＮＥＷカタログ掲載外</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</si>
</sst>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6" formatCode="&quot;¥&quot;#,##0;[Red]&quot;¥&quot;\-#,##0"/>
    <numFmt numFmtId="176" formatCode="&quot;¥&quot;#,##0_);\(&quot;¥&quot;#,##0\)"/>
    <numFmt numFmtId="177" formatCode="[DBNum3][$-411]0"/>
    <numFmt numFmtId="178" formatCode="[&lt;=999]000;[&lt;=9999]000\-00;000\-0000"/>
    <numFmt numFmtId="179" formatCode="0_);[Red]\(0\)"/>
    <numFmt numFmtId="180" formatCode="&quot;¥&quot;#,##0;[Red]&quot;¥&quot;#,##0"/>
    <numFmt numFmtId="181" formatCode="&quot;¥&quot;#,##0_);[Red]\(&quot;¥&quot;#,##0\)"/>
  </numFmts>
  <fonts count="81"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4"/>
      <color theme="1"/>
      <name val="ＭＳ Ｐゴシック"/>
      <family val="3"/>
      <charset val="128"/>
    </font>
    <font>
      <b/>
      <sz val="18"/>
      <name val="ＭＳ Ｐゴシック"/>
      <family val="3"/>
      <charset val="128"/>
    </font>
    <font>
      <b/>
      <sz val="26"/>
      <name val="メイリオ"/>
      <family val="3"/>
      <charset val="128"/>
    </font>
    <font>
      <sz val="6"/>
      <name val="ＭＳ Ｐゴシック"/>
      <family val="3"/>
      <charset val="128"/>
    </font>
    <font>
      <sz val="16"/>
      <name val="ＭＳ Ｐゴシック"/>
      <family val="3"/>
      <charset val="128"/>
    </font>
    <font>
      <sz val="14"/>
      <name val="ＭＳ Ｐゴシック"/>
      <family val="3"/>
      <charset val="128"/>
    </font>
    <font>
      <sz val="14"/>
      <name val="メイリオ"/>
      <family val="3"/>
      <charset val="128"/>
    </font>
    <font>
      <sz val="16"/>
      <name val="メイリオ"/>
      <family val="3"/>
      <charset val="128"/>
    </font>
    <font>
      <sz val="10"/>
      <name val="メイリオ"/>
      <family val="3"/>
      <charset val="128"/>
    </font>
    <font>
      <sz val="11"/>
      <name val="メイリオ"/>
      <family val="3"/>
      <charset val="128"/>
    </font>
    <font>
      <sz val="12"/>
      <name val="メイリオ"/>
      <family val="3"/>
      <charset val="128"/>
    </font>
    <font>
      <b/>
      <sz val="28"/>
      <name val="メイリオ"/>
      <family val="3"/>
      <charset val="128"/>
    </font>
    <font>
      <b/>
      <sz val="16"/>
      <name val="ＭＳ Ｐゴシック"/>
      <family val="3"/>
      <charset val="128"/>
    </font>
    <font>
      <sz val="12"/>
      <color theme="1"/>
      <name val="メイリオ"/>
      <family val="3"/>
      <charset val="128"/>
    </font>
    <font>
      <sz val="16"/>
      <color rgb="FFFF0000"/>
      <name val="メイリオ"/>
      <family val="3"/>
      <charset val="128"/>
    </font>
    <font>
      <u/>
      <sz val="11"/>
      <color theme="10"/>
      <name val="ＭＳ Ｐゴシック"/>
      <family val="2"/>
      <charset val="128"/>
      <scheme val="minor"/>
    </font>
    <font>
      <u/>
      <sz val="14"/>
      <color theme="10"/>
      <name val="ＭＳ Ｐゴシック"/>
      <family val="2"/>
      <charset val="128"/>
      <scheme val="minor"/>
    </font>
    <font>
      <sz val="12"/>
      <color rgb="FFFF0000"/>
      <name val="メイリオ"/>
      <family val="3"/>
      <charset val="128"/>
    </font>
    <font>
      <sz val="11"/>
      <name val="ＭＳ Ｐゴシック"/>
      <family val="2"/>
      <charset val="128"/>
      <scheme val="minor"/>
    </font>
    <font>
      <b/>
      <sz val="12"/>
      <name val="メイリオ"/>
      <family val="3"/>
      <charset val="128"/>
    </font>
    <font>
      <sz val="14"/>
      <color rgb="FFFF0000"/>
      <name val="ＭＳ Ｐゴシック"/>
      <family val="3"/>
      <charset val="128"/>
    </font>
    <font>
      <sz val="14"/>
      <color rgb="FFFF0000"/>
      <name val="メイリオ"/>
      <family val="3"/>
      <charset val="128"/>
    </font>
    <font>
      <sz val="12"/>
      <name val="ＭＳ Ｐゴシック"/>
      <family val="2"/>
      <charset val="128"/>
      <scheme val="minor"/>
    </font>
    <font>
      <b/>
      <sz val="9"/>
      <color indexed="81"/>
      <name val="ＭＳ Ｐゴシック"/>
      <family val="3"/>
      <charset val="128"/>
    </font>
    <font>
      <b/>
      <sz val="12"/>
      <color rgb="FFFF0000"/>
      <name val="メイリオ"/>
      <family val="3"/>
      <charset val="128"/>
    </font>
    <font>
      <b/>
      <sz val="16"/>
      <color rgb="FFFF0000"/>
      <name val="メイリオ"/>
      <family val="3"/>
      <charset val="128"/>
    </font>
    <font>
      <sz val="16"/>
      <color rgb="FFFF0000"/>
      <name val="ＭＳ Ｐゴシック"/>
      <family val="3"/>
      <charset val="128"/>
    </font>
    <font>
      <sz val="12"/>
      <name val="ＭＳ Ｐゴシック"/>
      <family val="3"/>
      <charset val="128"/>
    </font>
    <font>
      <sz val="14"/>
      <color indexed="81"/>
      <name val="ＭＳ Ｐゴシック"/>
      <family val="3"/>
      <charset val="128"/>
    </font>
    <font>
      <sz val="18"/>
      <name val="ＭＳ Ｐゴシック"/>
      <family val="3"/>
      <charset val="128"/>
      <scheme val="minor"/>
    </font>
    <font>
      <b/>
      <sz val="18"/>
      <name val="ＭＳ Ｐゴシック"/>
      <family val="3"/>
      <charset val="128"/>
      <scheme val="minor"/>
    </font>
    <font>
      <b/>
      <u/>
      <sz val="18"/>
      <name val="ＭＳ Ｐゴシック"/>
      <family val="3"/>
      <charset val="128"/>
      <scheme val="minor"/>
    </font>
    <font>
      <b/>
      <u/>
      <sz val="16"/>
      <name val="ＭＳ Ｐゴシック"/>
      <family val="3"/>
      <charset val="128"/>
      <scheme val="minor"/>
    </font>
    <font>
      <b/>
      <u/>
      <sz val="20"/>
      <color theme="8"/>
      <name val="ＭＳ Ｐゴシック"/>
      <family val="3"/>
      <charset val="128"/>
      <scheme val="minor"/>
    </font>
    <font>
      <b/>
      <u/>
      <sz val="15"/>
      <name val="ＭＳ Ｐゴシック"/>
      <family val="3"/>
      <charset val="128"/>
      <scheme val="minor"/>
    </font>
    <font>
      <sz val="16"/>
      <color indexed="81"/>
      <name val="ＭＳ Ｐゴシック"/>
      <family val="3"/>
      <charset val="128"/>
    </font>
    <font>
      <sz val="18"/>
      <color indexed="81"/>
      <name val="ＭＳ Ｐゴシック"/>
      <family val="3"/>
      <charset val="128"/>
    </font>
    <font>
      <sz val="36"/>
      <color indexed="81"/>
      <name val="ＭＳ Ｐゴシック"/>
      <family val="3"/>
      <charset val="128"/>
    </font>
    <font>
      <b/>
      <sz val="36"/>
      <color indexed="81"/>
      <name val="ＭＳ Ｐゴシック"/>
      <family val="3"/>
      <charset val="128"/>
    </font>
    <font>
      <sz val="11"/>
      <color theme="1"/>
      <name val="ＭＳ Ｐゴシック"/>
      <family val="3"/>
      <charset val="128"/>
      <scheme val="minor"/>
    </font>
    <font>
      <b/>
      <sz val="8"/>
      <color indexed="9"/>
      <name val="ＭＳ Ｐゴシック"/>
      <family val="3"/>
      <charset val="128"/>
    </font>
    <font>
      <sz val="11"/>
      <name val="ＭＳ Ｐゴシック"/>
      <family val="3"/>
      <charset val="128"/>
    </font>
    <font>
      <b/>
      <sz val="20"/>
      <color theme="1"/>
      <name val="ＭＳ Ｐゴシック"/>
      <family val="3"/>
      <charset val="128"/>
    </font>
    <font>
      <b/>
      <sz val="18"/>
      <color theme="1"/>
      <name val="ＭＳ Ｐゴシック"/>
      <family val="3"/>
      <charset val="128"/>
    </font>
    <font>
      <sz val="12"/>
      <color theme="1"/>
      <name val="游ゴシック"/>
      <family val="3"/>
      <charset val="128"/>
    </font>
    <font>
      <b/>
      <sz val="14"/>
      <color theme="0"/>
      <name val="游ゴシック"/>
      <family val="3"/>
      <charset val="128"/>
    </font>
    <font>
      <sz val="12"/>
      <name val="游ゴシック"/>
      <family val="3"/>
      <charset val="128"/>
    </font>
    <font>
      <sz val="12"/>
      <color rgb="FFFF9999"/>
      <name val="游ゴシック"/>
      <family val="3"/>
      <charset val="128"/>
    </font>
    <font>
      <b/>
      <sz val="12"/>
      <color rgb="FFFF9999"/>
      <name val="游ゴシック"/>
      <family val="3"/>
      <charset val="128"/>
    </font>
    <font>
      <sz val="12"/>
      <color rgb="FFFF0000"/>
      <name val="游ゴシック"/>
      <family val="3"/>
      <charset val="128"/>
    </font>
    <font>
      <sz val="12"/>
      <color theme="3"/>
      <name val="游ゴシック"/>
      <family val="3"/>
      <charset val="128"/>
    </font>
    <font>
      <b/>
      <sz val="12"/>
      <color rgb="FFFF0000"/>
      <name val="游ゴシック"/>
      <family val="3"/>
      <charset val="128"/>
    </font>
    <font>
      <sz val="12"/>
      <color rgb="FF00B0F0"/>
      <name val="游ゴシック"/>
      <family val="3"/>
      <charset val="128"/>
    </font>
    <font>
      <b/>
      <sz val="12"/>
      <color rgb="FF00B0F0"/>
      <name val="游ゴシック"/>
      <family val="3"/>
      <charset val="128"/>
    </font>
    <font>
      <sz val="12"/>
      <color theme="9"/>
      <name val="游ゴシック"/>
      <family val="3"/>
      <charset val="128"/>
    </font>
    <font>
      <b/>
      <sz val="12"/>
      <color theme="9"/>
      <name val="游ゴシック"/>
      <family val="3"/>
      <charset val="128"/>
    </font>
    <font>
      <b/>
      <sz val="12"/>
      <name val="游ゴシック"/>
      <family val="3"/>
      <charset val="128"/>
    </font>
    <font>
      <sz val="12"/>
      <color theme="0"/>
      <name val="游ゴシック"/>
      <family val="3"/>
      <charset val="128"/>
    </font>
    <font>
      <u/>
      <sz val="12"/>
      <name val="游ゴシック"/>
      <family val="3"/>
      <charset val="128"/>
    </font>
    <font>
      <b/>
      <sz val="18"/>
      <name val="メイリオ"/>
      <family val="3"/>
      <charset val="128"/>
    </font>
    <font>
      <b/>
      <u/>
      <sz val="20"/>
      <color theme="8"/>
      <name val="メイリオ"/>
      <family val="3"/>
      <charset val="128"/>
    </font>
    <font>
      <b/>
      <sz val="12"/>
      <color theme="5" tint="0.39997558519241921"/>
      <name val="游ゴシック"/>
      <family val="3"/>
      <charset val="128"/>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1"/>
        <bgColor indexed="64"/>
      </patternFill>
    </fill>
    <fill>
      <patternFill patternType="solid">
        <fgColor rgb="FFFFC000"/>
        <bgColor indexed="64"/>
      </patternFill>
    </fill>
    <fill>
      <patternFill patternType="solid">
        <fgColor theme="4"/>
        <bgColor indexed="64"/>
      </patternFill>
    </fill>
    <fill>
      <patternFill patternType="solid">
        <fgColor rgb="FFCCECFF"/>
        <bgColor indexed="64"/>
      </patternFill>
    </fill>
  </fills>
  <borders count="1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double">
        <color indexed="64"/>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double">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style="hair">
        <color indexed="64"/>
      </top>
      <bottom style="thin">
        <color indexed="64"/>
      </bottom>
      <diagonal/>
    </border>
    <border>
      <left style="thin">
        <color indexed="64"/>
      </left>
      <right style="thick">
        <color indexed="64"/>
      </right>
      <top/>
      <bottom style="hair">
        <color indexed="64"/>
      </bottom>
      <diagonal/>
    </border>
    <border>
      <left style="thin">
        <color indexed="64"/>
      </left>
      <right style="thick">
        <color indexed="64"/>
      </right>
      <top style="hair">
        <color indexed="64"/>
      </top>
      <bottom style="double">
        <color indexed="64"/>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style="thin">
        <color indexed="64"/>
      </right>
      <top/>
      <bottom style="thick">
        <color indexed="64"/>
      </bottom>
      <diagonal/>
    </border>
    <border>
      <left style="thin">
        <color indexed="64"/>
      </left>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mediumDashDot">
        <color indexed="64"/>
      </left>
      <right/>
      <top style="mediumDashDot">
        <color indexed="64"/>
      </top>
      <bottom style="hair">
        <color indexed="64"/>
      </bottom>
      <diagonal/>
    </border>
    <border>
      <left/>
      <right/>
      <top style="mediumDashDot">
        <color indexed="64"/>
      </top>
      <bottom style="hair">
        <color indexed="64"/>
      </bottom>
      <diagonal/>
    </border>
    <border>
      <left/>
      <right style="mediumDashDot">
        <color indexed="64"/>
      </right>
      <top style="mediumDashDot">
        <color indexed="64"/>
      </top>
      <bottom style="hair">
        <color indexed="64"/>
      </bottom>
      <diagonal/>
    </border>
    <border>
      <left style="mediumDashDot">
        <color indexed="64"/>
      </left>
      <right/>
      <top style="hair">
        <color indexed="64"/>
      </top>
      <bottom style="hair">
        <color indexed="64"/>
      </bottom>
      <diagonal/>
    </border>
    <border>
      <left/>
      <right/>
      <top style="hair">
        <color indexed="64"/>
      </top>
      <bottom style="hair">
        <color indexed="64"/>
      </bottom>
      <diagonal/>
    </border>
    <border>
      <left/>
      <right style="mediumDashDot">
        <color indexed="64"/>
      </right>
      <top style="hair">
        <color indexed="64"/>
      </top>
      <bottom style="hair">
        <color indexed="64"/>
      </bottom>
      <diagonal/>
    </border>
    <border>
      <left style="mediumDashDot">
        <color indexed="64"/>
      </left>
      <right/>
      <top style="hair">
        <color indexed="64"/>
      </top>
      <bottom style="mediumDashDot">
        <color indexed="64"/>
      </bottom>
      <diagonal/>
    </border>
    <border>
      <left/>
      <right/>
      <top style="hair">
        <color indexed="64"/>
      </top>
      <bottom style="mediumDashDot">
        <color indexed="64"/>
      </bottom>
      <diagonal/>
    </border>
    <border>
      <left/>
      <right style="mediumDashDot">
        <color indexed="64"/>
      </right>
      <top style="hair">
        <color indexed="64"/>
      </top>
      <bottom style="mediumDashDot">
        <color indexed="64"/>
      </bottom>
      <diagonal/>
    </border>
    <border>
      <left/>
      <right/>
      <top style="thick">
        <color indexed="64"/>
      </top>
      <bottom style="medium">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double">
        <color indexed="64"/>
      </bottom>
      <diagonal/>
    </border>
    <border>
      <left style="thick">
        <color indexed="64"/>
      </left>
      <right style="thin">
        <color indexed="64"/>
      </right>
      <top style="thick">
        <color indexed="64"/>
      </top>
      <bottom style="medium">
        <color indexed="64"/>
      </bottom>
      <diagonal/>
    </border>
    <border>
      <left style="thick">
        <color indexed="64"/>
      </left>
      <right style="thin">
        <color indexed="64"/>
      </right>
      <top style="medium">
        <color indexed="64"/>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style="thin">
        <color indexed="64"/>
      </bottom>
      <diagonal/>
    </border>
    <border>
      <left style="thick">
        <color indexed="64"/>
      </left>
      <right style="thin">
        <color indexed="64"/>
      </right>
      <top/>
      <bottom style="hair">
        <color indexed="64"/>
      </bottom>
      <diagonal/>
    </border>
    <border>
      <left style="thick">
        <color indexed="64"/>
      </left>
      <right style="thin">
        <color indexed="64"/>
      </right>
      <top style="hair">
        <color indexed="64"/>
      </top>
      <bottom style="double">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double">
        <color indexed="64"/>
      </top>
      <bottom style="thick">
        <color indexed="64"/>
      </bottom>
      <diagonal style="thin">
        <color indexed="64"/>
      </diagonal>
    </border>
    <border diagonalUp="1">
      <left style="double">
        <color indexed="64"/>
      </left>
      <right style="thin">
        <color indexed="64"/>
      </right>
      <top style="double">
        <color indexed="64"/>
      </top>
      <bottom style="thick">
        <color indexed="64"/>
      </bottom>
      <diagonal style="thin">
        <color indexed="64"/>
      </diagonal>
    </border>
    <border>
      <left/>
      <right/>
      <top style="thick">
        <color indexed="64"/>
      </top>
      <bottom style="mediumDashDot">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style="hair">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64"/>
      </right>
      <top/>
      <bottom style="hair">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style="thin">
        <color theme="0" tint="-0.499984740745262"/>
      </top>
      <bottom/>
      <diagonal/>
    </border>
    <border>
      <left style="thin">
        <color indexed="64"/>
      </left>
      <right/>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indexed="64"/>
      </left>
      <right/>
      <top style="double">
        <color theme="0" tint="-0.499984740745262"/>
      </top>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theme="1" tint="0.499984740745262"/>
      </bottom>
      <diagonal/>
    </border>
    <border>
      <left style="thin">
        <color theme="0" tint="-0.499984740745262"/>
      </left>
      <right style="thin">
        <color theme="0" tint="-0.499984740745262"/>
      </right>
      <top style="double">
        <color theme="0" tint="-0.499984740745262"/>
      </top>
      <bottom style="thin">
        <color theme="1" tint="0.499984740745262"/>
      </bottom>
      <diagonal/>
    </border>
    <border>
      <left style="thin">
        <color indexed="64"/>
      </left>
      <right style="thin">
        <color theme="0" tint="-0.499984740745262"/>
      </right>
      <top style="double">
        <color theme="0" tint="-0.499984740745262"/>
      </top>
      <bottom/>
      <diagonal/>
    </border>
    <border>
      <left style="thin">
        <color indexed="64"/>
      </left>
      <right style="thin">
        <color theme="0" tint="-0.499984740745262"/>
      </right>
      <top/>
      <bottom/>
      <diagonal/>
    </border>
    <border>
      <left style="thin">
        <color indexed="64"/>
      </left>
      <right style="thin">
        <color theme="0" tint="-0.499984740745262"/>
      </right>
      <top/>
      <bottom style="double">
        <color theme="0" tint="-0.499984740745262"/>
      </bottom>
      <diagonal/>
    </border>
    <border>
      <left/>
      <right style="thin">
        <color theme="1" tint="0.499984740745262"/>
      </right>
      <top style="thin">
        <color theme="0" tint="-0.499984740745262"/>
      </top>
      <bottom style="thin">
        <color theme="0" tint="-0.499984740745262"/>
      </bottom>
      <diagonal/>
    </border>
    <border>
      <left/>
      <right style="thin">
        <color theme="1"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theme="1" tint="0.499984740745262"/>
      </bottom>
      <diagonal/>
    </border>
    <border>
      <left style="thin">
        <color theme="0" tint="-0.499984740745262"/>
      </left>
      <right style="thin">
        <color theme="0" tint="-0.499984740745262"/>
      </right>
      <top/>
      <bottom style="double">
        <color theme="0" tint="-0.499984740745262"/>
      </bottom>
      <diagonal/>
    </border>
    <border>
      <left style="thin">
        <color theme="1" tint="0.499984740745262"/>
      </left>
      <right style="thin">
        <color theme="1" tint="0.499984740745262"/>
      </right>
      <top style="double">
        <color theme="1" tint="0.499984740745262"/>
      </top>
      <bottom/>
      <diagonal/>
    </border>
    <border>
      <left style="thin">
        <color theme="1" tint="0.499984740745262"/>
      </left>
      <right style="thin">
        <color theme="1" tint="0.499984740745262"/>
      </right>
      <top style="thin">
        <color theme="1" tint="0.499984740745262"/>
      </top>
      <bottom style="double">
        <color theme="1" tint="0.499984740745262"/>
      </bottom>
      <diagonal/>
    </border>
    <border>
      <left style="thin">
        <color indexed="64"/>
      </left>
      <right/>
      <top style="double">
        <color theme="0" tint="-0.499984740745262"/>
      </top>
      <bottom style="double">
        <color theme="0" tint="-0.499984740745262"/>
      </bottom>
      <diagonal/>
    </border>
    <border>
      <left style="thin">
        <color theme="0" tint="-0.499984740745262"/>
      </left>
      <right style="thin">
        <color theme="0" tint="-0.499984740745262"/>
      </right>
      <top style="double">
        <color theme="0" tint="-0.499984740745262"/>
      </top>
      <bottom style="double">
        <color theme="0" tint="-0.499984740745262"/>
      </bottom>
      <diagonal/>
    </border>
    <border>
      <left style="thin">
        <color theme="1" tint="0.499984740745262"/>
      </left>
      <right style="thin">
        <color theme="1" tint="0.499984740745262"/>
      </right>
      <top style="double">
        <color theme="0" tint="-0.499984740745262"/>
      </top>
      <bottom/>
      <diagonal/>
    </border>
    <border>
      <left style="thin">
        <color theme="1" tint="0.499984740745262"/>
      </left>
      <right style="thin">
        <color theme="1" tint="0.499984740745262"/>
      </right>
      <top/>
      <bottom style="double">
        <color theme="1" tint="0.499984740745262"/>
      </bottom>
      <diagonal/>
    </border>
    <border>
      <left style="thin">
        <color theme="1" tint="0.499984740745262"/>
      </left>
      <right style="thin">
        <color theme="1" tint="0.499984740745262"/>
      </right>
      <top style="double">
        <color theme="1" tint="0.499984740745262"/>
      </top>
      <bottom style="thin">
        <color theme="1" tint="0.499984740745262"/>
      </bottom>
      <diagonal/>
    </border>
    <border>
      <left style="thin">
        <color theme="0" tint="-0.499984740745262"/>
      </left>
      <right style="thin">
        <color theme="0" tint="-0.499984740745262"/>
      </right>
      <top/>
      <bottom style="double">
        <color theme="1" tint="0.499984740745262"/>
      </bottom>
      <diagonal/>
    </border>
    <border>
      <left style="thin">
        <color theme="1" tint="0.499984740745262"/>
      </left>
      <right style="thin">
        <color theme="1" tint="0.499984740745262"/>
      </right>
      <top/>
      <bottom/>
      <diagonal/>
    </border>
    <border>
      <left/>
      <right/>
      <top/>
      <bottom style="double">
        <color theme="1" tint="0.499984740745262"/>
      </bottom>
      <diagonal/>
    </border>
    <border>
      <left style="thin">
        <color theme="0"/>
      </left>
      <right style="thin">
        <color theme="0"/>
      </right>
      <top style="thin">
        <color theme="0"/>
      </top>
      <bottom style="thin">
        <color theme="0"/>
      </bottom>
      <diagonal/>
    </border>
    <border>
      <left/>
      <right style="thin">
        <color theme="1" tint="0.499984740745262"/>
      </right>
      <top style="thin">
        <color theme="1" tint="0.499984740745262"/>
      </top>
      <bottom style="thin">
        <color theme="1" tint="0.499984740745262"/>
      </bottom>
      <diagonal/>
    </border>
    <border>
      <left style="thin">
        <color theme="0"/>
      </left>
      <right/>
      <top style="thin">
        <color theme="0"/>
      </top>
      <bottom style="thin">
        <color theme="0"/>
      </bottom>
      <diagonal/>
    </border>
    <border>
      <left style="thin">
        <color theme="0" tint="-0.499984740745262"/>
      </left>
      <right/>
      <top style="thin">
        <color theme="0" tint="-0.499984740745262"/>
      </top>
      <bottom style="double">
        <color theme="1" tint="0.499984740745262"/>
      </bottom>
      <diagonal/>
    </border>
    <border>
      <left style="thin">
        <color theme="1" tint="0.499984740745262"/>
      </left>
      <right/>
      <top style="thin">
        <color theme="1" tint="0.499984740745262"/>
      </top>
      <bottom style="double">
        <color theme="1" tint="0.499984740745262"/>
      </bottom>
      <diagonal/>
    </border>
    <border>
      <left style="thin">
        <color theme="1" tint="0.499984740745262"/>
      </left>
      <right/>
      <top/>
      <bottom style="thin">
        <color theme="1" tint="0.499984740745262"/>
      </bottom>
      <diagonal/>
    </border>
    <border>
      <left/>
      <right style="thin">
        <color theme="0" tint="-0.499984740745262"/>
      </right>
      <top style="thin">
        <color theme="0" tint="-0.499984740745262"/>
      </top>
      <bottom style="double">
        <color theme="1" tint="0.499984740745262"/>
      </bottom>
      <diagonal/>
    </border>
    <border>
      <left/>
      <right style="thin">
        <color theme="1" tint="0.499984740745262"/>
      </right>
      <top style="thin">
        <color theme="1" tint="0.499984740745262"/>
      </top>
      <bottom style="double">
        <color theme="1" tint="0.499984740745262"/>
      </bottom>
      <diagonal/>
    </border>
    <border>
      <left/>
      <right style="thin">
        <color theme="1" tint="0.499984740745262"/>
      </right>
      <top/>
      <bottom style="thin">
        <color theme="1" tint="0.499984740745262"/>
      </bottom>
      <diagonal/>
    </border>
    <border>
      <left style="thin">
        <color theme="0" tint="-0.499984740745262"/>
      </left>
      <right/>
      <top style="thin">
        <color theme="0" tint="-0.499984740745262"/>
      </top>
      <bottom style="double">
        <color theme="0" tint="-0.499984740745262"/>
      </bottom>
      <diagonal/>
    </border>
    <border>
      <left style="thin">
        <color theme="0" tint="-0.499984740745262"/>
      </left>
      <right/>
      <top style="double">
        <color theme="0" tint="-0.499984740745262"/>
      </top>
      <bottom style="thin">
        <color theme="0" tint="-0.499984740745262"/>
      </bottom>
      <diagonal/>
    </border>
    <border>
      <left style="thin">
        <color theme="0" tint="-0.499984740745262"/>
      </left>
      <right/>
      <top style="double">
        <color theme="0" tint="-0.499984740745262"/>
      </top>
      <bottom style="thin">
        <color theme="1" tint="0.499984740745262"/>
      </bottom>
      <diagonal/>
    </border>
    <border>
      <left style="thin">
        <color theme="0" tint="-0.499984740745262"/>
      </left>
      <right/>
      <top style="thin">
        <color theme="0" tint="-0.499984740745262"/>
      </top>
      <bottom style="thin">
        <color theme="1" tint="0.499984740745262"/>
      </bottom>
      <diagonal/>
    </border>
    <border>
      <left style="thin">
        <color theme="0" tint="-0.499984740745262"/>
      </left>
      <right/>
      <top style="double">
        <color theme="0" tint="-0.499984740745262"/>
      </top>
      <bottom style="double">
        <color theme="0" tint="-0.499984740745262"/>
      </bottom>
      <diagonal/>
    </border>
    <border>
      <left style="thin">
        <color theme="1" tint="0.499984740745262"/>
      </left>
      <right/>
      <top style="double">
        <color theme="1" tint="0.499984740745262"/>
      </top>
      <bottom style="thin">
        <color theme="1" tint="0.499984740745262"/>
      </bottom>
      <diagonal/>
    </border>
    <border>
      <left/>
      <right style="thin">
        <color theme="1" tint="0.499984740745262"/>
      </right>
      <top style="thin">
        <color theme="0" tint="-0.499984740745262"/>
      </top>
      <bottom style="double">
        <color theme="0" tint="-0.499984740745262"/>
      </bottom>
      <diagonal/>
    </border>
    <border>
      <left/>
      <right style="thin">
        <color theme="1" tint="0.499984740745262"/>
      </right>
      <top style="double">
        <color theme="0" tint="-0.499984740745262"/>
      </top>
      <bottom style="thin">
        <color theme="0" tint="-0.499984740745262"/>
      </bottom>
      <diagonal/>
    </border>
    <border>
      <left/>
      <right style="thin">
        <color theme="1" tint="0.499984740745262"/>
      </right>
      <top/>
      <bottom style="thin">
        <color theme="0" tint="-0.499984740745262"/>
      </bottom>
      <diagonal/>
    </border>
    <border>
      <left/>
      <right style="thin">
        <color theme="1" tint="0.499984740745262"/>
      </right>
      <top style="double">
        <color theme="1" tint="0.499984740745262"/>
      </top>
      <bottom/>
      <diagonal/>
    </border>
    <border>
      <left/>
      <right style="thin">
        <color theme="1" tint="0.499984740745262"/>
      </right>
      <top style="double">
        <color theme="1" tint="0.499984740745262"/>
      </top>
      <bottom style="double">
        <color theme="1" tint="0.499984740745262"/>
      </bottom>
      <diagonal/>
    </border>
    <border>
      <left/>
      <right style="thin">
        <color theme="1" tint="0.499984740745262"/>
      </right>
      <top style="double">
        <color theme="1" tint="0.499984740745262"/>
      </top>
      <bottom style="thin">
        <color theme="1" tint="0.499984740745262"/>
      </bottom>
      <diagonal/>
    </border>
    <border>
      <left/>
      <right style="thin">
        <color theme="1" tint="0.499984740745262"/>
      </right>
      <top/>
      <bottom style="double">
        <color theme="0" tint="-0.499984740745262"/>
      </bottom>
      <diagonal/>
    </border>
    <border>
      <left style="thin">
        <color theme="1" tint="0.499984740745262"/>
      </left>
      <right style="thin">
        <color theme="1" tint="0.499984740745262"/>
      </right>
      <top style="thin">
        <color theme="0" tint="-0.499984740745262"/>
      </top>
      <bottom style="double">
        <color theme="1" tint="0.499984740745262"/>
      </bottom>
      <diagonal/>
    </border>
    <border>
      <left style="thin">
        <color theme="1" tint="0.499984740745262"/>
      </left>
      <right/>
      <top/>
      <bottom style="double">
        <color theme="1" tint="0.499984740745262"/>
      </bottom>
      <diagonal/>
    </border>
    <border>
      <left style="thin">
        <color theme="1" tint="0.499984740745262"/>
      </left>
      <right/>
      <top/>
      <bottom/>
      <diagonal/>
    </border>
    <border>
      <left/>
      <right style="thin">
        <color theme="1" tint="0.499984740745262"/>
      </right>
      <top style="double">
        <color theme="1" tint="0.499984740745262"/>
      </top>
      <bottom style="double">
        <color indexed="64"/>
      </bottom>
      <diagonal/>
    </border>
  </borders>
  <cellStyleXfs count="67">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0" fontId="34" fillId="0" borderId="0" applyNumberFormat="0" applyFill="0" applyBorder="0" applyAlignment="0" applyProtection="0">
      <alignment vertical="center"/>
    </xf>
    <xf numFmtId="0" fontId="58" fillId="0" borderId="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6" fontId="60" fillId="0" borderId="0" applyFont="0" applyFill="0" applyBorder="0" applyAlignment="0" applyProtection="0"/>
    <xf numFmtId="0" fontId="60" fillId="0" borderId="0">
      <alignment vertical="center"/>
    </xf>
    <xf numFmtId="0" fontId="58" fillId="0" borderId="0">
      <alignment vertical="center"/>
    </xf>
    <xf numFmtId="0" fontId="58" fillId="0" borderId="0">
      <alignment vertical="center"/>
    </xf>
  </cellStyleXfs>
  <cellXfs count="395">
    <xf numFmtId="0" fontId="0" fillId="0" borderId="0" xfId="0">
      <alignment vertical="center"/>
    </xf>
    <xf numFmtId="0" fontId="23" fillId="0" borderId="0" xfId="0" applyFont="1">
      <alignment vertical="center"/>
    </xf>
    <xf numFmtId="0" fontId="24" fillId="0" borderId="0" xfId="0" applyFont="1">
      <alignment vertical="center"/>
    </xf>
    <xf numFmtId="0" fontId="19" fillId="33" borderId="0" xfId="0" applyFont="1" applyFill="1">
      <alignment vertical="center"/>
    </xf>
    <xf numFmtId="14" fontId="19" fillId="33" borderId="0" xfId="0" applyNumberFormat="1" applyFont="1" applyFill="1">
      <alignment vertical="center"/>
    </xf>
    <xf numFmtId="0" fontId="20" fillId="33" borderId="0" xfId="0" applyFont="1" applyFill="1">
      <alignment vertical="center"/>
    </xf>
    <xf numFmtId="0" fontId="30" fillId="33" borderId="0" xfId="0" applyFont="1" applyFill="1" applyAlignment="1">
      <alignment horizontal="left" vertical="center"/>
    </xf>
    <xf numFmtId="0" fontId="21" fillId="33" borderId="0" xfId="0" applyFont="1" applyFill="1" applyAlignment="1">
      <alignment horizontal="center" vertical="center"/>
    </xf>
    <xf numFmtId="0" fontId="35" fillId="33" borderId="0" xfId="43" applyFont="1" applyFill="1" applyBorder="1" applyAlignment="1" applyProtection="1">
      <alignment horizontal="left" vertical="center"/>
    </xf>
    <xf numFmtId="0" fontId="24" fillId="34" borderId="57" xfId="0" applyFont="1" applyFill="1" applyBorder="1" applyAlignment="1">
      <alignment horizontal="center" vertical="center"/>
    </xf>
    <xf numFmtId="0" fontId="24" fillId="34" borderId="53" xfId="0" applyFont="1" applyFill="1" applyBorder="1" applyAlignment="1">
      <alignment horizontal="center" vertical="center"/>
    </xf>
    <xf numFmtId="0" fontId="24" fillId="34" borderId="30" xfId="0" applyFont="1" applyFill="1" applyBorder="1" applyAlignment="1">
      <alignment horizontal="center" vertical="center"/>
    </xf>
    <xf numFmtId="0" fontId="24" fillId="34" borderId="31" xfId="0" applyFont="1" applyFill="1" applyBorder="1" applyAlignment="1">
      <alignment horizontal="center" vertical="center"/>
    </xf>
    <xf numFmtId="38" fontId="24" fillId="34" borderId="31" xfId="42" quotePrefix="1" applyFont="1" applyFill="1" applyBorder="1" applyAlignment="1" applyProtection="1">
      <alignment horizontal="center" vertical="center"/>
    </xf>
    <xf numFmtId="38" fontId="24" fillId="34" borderId="32" xfId="42" quotePrefix="1" applyFont="1" applyFill="1" applyBorder="1" applyAlignment="1" applyProtection="1">
      <alignment horizontal="center" vertical="center"/>
    </xf>
    <xf numFmtId="38" fontId="24" fillId="34" borderId="33" xfId="42" applyFont="1" applyFill="1" applyBorder="1" applyAlignment="1" applyProtection="1">
      <alignment horizontal="center" vertical="center"/>
    </xf>
    <xf numFmtId="0" fontId="19" fillId="33" borderId="58" xfId="0" applyFont="1" applyFill="1" applyBorder="1" applyAlignment="1">
      <alignment horizontal="center" vertical="center"/>
    </xf>
    <xf numFmtId="0" fontId="19" fillId="33" borderId="59" xfId="0" applyFont="1" applyFill="1" applyBorder="1" applyAlignment="1">
      <alignment horizontal="center" vertical="center"/>
    </xf>
    <xf numFmtId="0" fontId="19" fillId="33" borderId="19" xfId="0" applyFont="1" applyFill="1" applyBorder="1" applyAlignment="1" applyProtection="1">
      <alignment horizontal="left" vertical="center" shrinkToFit="1"/>
      <protection hidden="1"/>
    </xf>
    <xf numFmtId="38" fontId="19" fillId="33" borderId="19" xfId="42" applyFont="1" applyFill="1" applyBorder="1" applyAlignment="1" applyProtection="1">
      <alignment horizontal="right" vertical="center" shrinkToFit="1"/>
      <protection hidden="1"/>
    </xf>
    <xf numFmtId="38" fontId="19" fillId="33" borderId="19" xfId="42" applyFont="1" applyFill="1" applyBorder="1" applyAlignment="1" applyProtection="1">
      <alignment horizontal="right" vertical="center"/>
    </xf>
    <xf numFmtId="38" fontId="19" fillId="33" borderId="21" xfId="42" applyFont="1" applyFill="1" applyBorder="1" applyAlignment="1" applyProtection="1">
      <alignment horizontal="right" vertical="center" shrinkToFit="1"/>
      <protection hidden="1"/>
    </xf>
    <xf numFmtId="38" fontId="19" fillId="33" borderId="34" xfId="42" applyFont="1" applyFill="1" applyBorder="1" applyAlignment="1" applyProtection="1">
      <alignment horizontal="right" vertical="center"/>
      <protection hidden="1"/>
    </xf>
    <xf numFmtId="0" fontId="19" fillId="33" borderId="60" xfId="0" applyFont="1" applyFill="1" applyBorder="1" applyAlignment="1">
      <alignment horizontal="center" vertical="center"/>
    </xf>
    <xf numFmtId="0" fontId="19" fillId="33" borderId="14" xfId="0" applyFont="1" applyFill="1" applyBorder="1" applyAlignment="1" applyProtection="1">
      <alignment horizontal="left" vertical="center" shrinkToFit="1"/>
      <protection hidden="1"/>
    </xf>
    <xf numFmtId="38" fontId="19" fillId="33" borderId="14" xfId="42" applyFont="1" applyFill="1" applyBorder="1" applyAlignment="1" applyProtection="1">
      <alignment horizontal="right" vertical="center" shrinkToFit="1"/>
      <protection hidden="1"/>
    </xf>
    <xf numFmtId="38" fontId="19" fillId="33" borderId="14" xfId="42" applyFont="1" applyFill="1" applyBorder="1" applyAlignment="1" applyProtection="1">
      <alignment horizontal="right" vertical="center"/>
    </xf>
    <xf numFmtId="38" fontId="19" fillId="33" borderId="29" xfId="42" applyFont="1" applyFill="1" applyBorder="1" applyAlignment="1" applyProtection="1">
      <alignment horizontal="right" vertical="center" shrinkToFit="1"/>
      <protection hidden="1"/>
    </xf>
    <xf numFmtId="38" fontId="19" fillId="33" borderId="35" xfId="42" applyFont="1" applyFill="1" applyBorder="1" applyAlignment="1" applyProtection="1">
      <alignment horizontal="right" vertical="center"/>
      <protection hidden="1"/>
    </xf>
    <xf numFmtId="0" fontId="19" fillId="33" borderId="61" xfId="0" applyFont="1" applyFill="1" applyBorder="1" applyAlignment="1">
      <alignment horizontal="center" vertical="center"/>
    </xf>
    <xf numFmtId="0" fontId="19" fillId="33" borderId="25" xfId="0" applyFont="1" applyFill="1" applyBorder="1" applyAlignment="1" applyProtection="1">
      <alignment horizontal="left" vertical="center" shrinkToFit="1"/>
      <protection hidden="1"/>
    </xf>
    <xf numFmtId="38" fontId="19" fillId="33" borderId="25" xfId="42" applyFont="1" applyFill="1" applyBorder="1" applyAlignment="1" applyProtection="1">
      <alignment horizontal="right" vertical="center" shrinkToFit="1"/>
      <protection hidden="1"/>
    </xf>
    <xf numFmtId="38" fontId="19" fillId="33" borderId="25" xfId="42" applyFont="1" applyFill="1" applyBorder="1" applyAlignment="1" applyProtection="1">
      <alignment horizontal="right" vertical="center"/>
    </xf>
    <xf numFmtId="38" fontId="19" fillId="33" borderId="27" xfId="42" applyFont="1" applyFill="1" applyBorder="1" applyAlignment="1" applyProtection="1">
      <alignment horizontal="right" vertical="center" shrinkToFit="1"/>
      <protection hidden="1"/>
    </xf>
    <xf numFmtId="38" fontId="19" fillId="33" borderId="36" xfId="42" applyFont="1" applyFill="1" applyBorder="1" applyAlignment="1" applyProtection="1">
      <alignment horizontal="right" vertical="center"/>
      <protection hidden="1"/>
    </xf>
    <xf numFmtId="0" fontId="19" fillId="33" borderId="62" xfId="0" applyFont="1" applyFill="1" applyBorder="1" applyAlignment="1">
      <alignment horizontal="center" vertical="center"/>
    </xf>
    <xf numFmtId="0" fontId="19" fillId="33" borderId="22" xfId="0" applyFont="1" applyFill="1" applyBorder="1" applyAlignment="1" applyProtection="1">
      <alignment horizontal="left" vertical="center" shrinkToFit="1"/>
      <protection hidden="1"/>
    </xf>
    <xf numFmtId="38" fontId="19" fillId="33" borderId="22" xfId="42" applyFont="1" applyFill="1" applyBorder="1" applyAlignment="1" applyProtection="1">
      <alignment horizontal="right" vertical="center" shrinkToFit="1"/>
      <protection hidden="1"/>
    </xf>
    <xf numFmtId="38" fontId="19" fillId="33" borderId="22" xfId="42" applyFont="1" applyFill="1" applyBorder="1" applyAlignment="1" applyProtection="1">
      <alignment horizontal="right" vertical="center"/>
    </xf>
    <xf numFmtId="38" fontId="19" fillId="33" borderId="24" xfId="42" applyFont="1" applyFill="1" applyBorder="1" applyAlignment="1" applyProtection="1">
      <alignment horizontal="right" vertical="center" shrinkToFit="1"/>
      <protection hidden="1"/>
    </xf>
    <xf numFmtId="38" fontId="19" fillId="33" borderId="37" xfId="42" applyFont="1" applyFill="1" applyBorder="1" applyAlignment="1" applyProtection="1">
      <alignment horizontal="right" vertical="center"/>
      <protection hidden="1"/>
    </xf>
    <xf numFmtId="38" fontId="23" fillId="33" borderId="41" xfId="42" applyFont="1" applyFill="1" applyBorder="1" applyAlignment="1" applyProtection="1">
      <alignment horizontal="right" vertical="center"/>
    </xf>
    <xf numFmtId="38" fontId="31" fillId="33" borderId="42" xfId="42" applyFont="1" applyFill="1" applyBorder="1" applyAlignment="1" applyProtection="1">
      <alignment horizontal="right" vertical="center"/>
    </xf>
    <xf numFmtId="38" fontId="31" fillId="33" borderId="43" xfId="42" applyFont="1" applyFill="1" applyBorder="1" applyAlignment="1" applyProtection="1">
      <alignment horizontal="right" vertical="center"/>
    </xf>
    <xf numFmtId="0" fontId="0" fillId="33" borderId="0" xfId="0" applyFill="1">
      <alignment vertical="center"/>
    </xf>
    <xf numFmtId="0" fontId="24" fillId="33" borderId="0" xfId="0" applyFont="1" applyFill="1">
      <alignment vertical="center"/>
    </xf>
    <xf numFmtId="0" fontId="27" fillId="33" borderId="0" xfId="0" applyFont="1" applyFill="1" applyAlignment="1">
      <alignment vertical="center" wrapText="1"/>
    </xf>
    <xf numFmtId="0" fontId="29" fillId="33" borderId="44" xfId="0" applyFont="1" applyFill="1" applyBorder="1">
      <alignment vertical="center"/>
    </xf>
    <xf numFmtId="0" fontId="32" fillId="33" borderId="45" xfId="0" applyFont="1" applyFill="1" applyBorder="1">
      <alignment vertical="center"/>
    </xf>
    <xf numFmtId="0" fontId="32" fillId="33" borderId="46" xfId="0" applyFont="1" applyFill="1" applyBorder="1">
      <alignment vertical="center"/>
    </xf>
    <xf numFmtId="0" fontId="29" fillId="33" borderId="47" xfId="0" applyFont="1" applyFill="1" applyBorder="1">
      <alignment vertical="center"/>
    </xf>
    <xf numFmtId="0" fontId="32" fillId="33" borderId="48" xfId="0" applyFont="1" applyFill="1" applyBorder="1">
      <alignment vertical="center"/>
    </xf>
    <xf numFmtId="0" fontId="32" fillId="33" borderId="49" xfId="0" applyFont="1" applyFill="1" applyBorder="1">
      <alignment vertical="center"/>
    </xf>
    <xf numFmtId="0" fontId="29" fillId="33" borderId="50" xfId="0" applyFont="1" applyFill="1" applyBorder="1">
      <alignment vertical="center"/>
    </xf>
    <xf numFmtId="0" fontId="32" fillId="33" borderId="51" xfId="0" applyFont="1" applyFill="1" applyBorder="1">
      <alignment vertical="center"/>
    </xf>
    <xf numFmtId="0" fontId="32" fillId="33" borderId="52" xfId="0" applyFont="1" applyFill="1" applyBorder="1">
      <alignment vertical="center"/>
    </xf>
    <xf numFmtId="0" fontId="29" fillId="33" borderId="51" xfId="0" applyFont="1" applyFill="1" applyBorder="1">
      <alignment vertical="center"/>
    </xf>
    <xf numFmtId="0" fontId="29" fillId="33" borderId="48" xfId="0" applyFont="1" applyFill="1" applyBorder="1">
      <alignment vertical="center"/>
    </xf>
    <xf numFmtId="14" fontId="19" fillId="33" borderId="0" xfId="0" applyNumberFormat="1" applyFont="1" applyFill="1" applyAlignment="1">
      <alignment horizontal="right" vertical="center"/>
    </xf>
    <xf numFmtId="0" fontId="32" fillId="33" borderId="48" xfId="0" applyFont="1" applyFill="1" applyBorder="1" applyAlignment="1">
      <alignment horizontal="left" vertical="center"/>
    </xf>
    <xf numFmtId="0" fontId="32" fillId="33" borderId="49" xfId="0" applyFont="1" applyFill="1" applyBorder="1" applyAlignment="1">
      <alignment horizontal="left" vertical="center"/>
    </xf>
    <xf numFmtId="0" fontId="28" fillId="33" borderId="0" xfId="0" applyFont="1" applyFill="1" applyAlignment="1">
      <alignment horizontal="right" vertical="center"/>
    </xf>
    <xf numFmtId="0" fontId="32" fillId="33" borderId="0" xfId="0" applyFont="1" applyFill="1">
      <alignment vertical="center"/>
    </xf>
    <xf numFmtId="0" fontId="21" fillId="33" borderId="0" xfId="0" applyFont="1" applyFill="1" applyAlignment="1">
      <alignment horizontal="left" vertical="center"/>
    </xf>
    <xf numFmtId="0" fontId="25" fillId="33" borderId="13" xfId="0" applyFont="1" applyFill="1" applyBorder="1" applyAlignment="1">
      <alignment vertical="center" shrinkToFit="1"/>
    </xf>
    <xf numFmtId="0" fontId="27" fillId="33" borderId="0" xfId="0" applyFont="1" applyFill="1" applyAlignment="1">
      <alignment horizontal="left" vertical="center" wrapText="1"/>
    </xf>
    <xf numFmtId="0" fontId="23" fillId="33" borderId="0" xfId="0" applyFont="1" applyFill="1">
      <alignment vertical="center"/>
    </xf>
    <xf numFmtId="0" fontId="25" fillId="33" borderId="0" xfId="0" applyFont="1" applyFill="1">
      <alignment vertical="center"/>
    </xf>
    <xf numFmtId="0" fontId="37" fillId="33" borderId="0" xfId="0" applyFont="1" applyFill="1">
      <alignment vertical="center"/>
    </xf>
    <xf numFmtId="0" fontId="25" fillId="33" borderId="0" xfId="0" applyFont="1" applyFill="1" applyAlignment="1">
      <alignment horizontal="left" vertical="center"/>
    </xf>
    <xf numFmtId="0" fontId="25" fillId="33" borderId="0" xfId="0" applyFont="1" applyFill="1" applyAlignment="1">
      <alignment vertical="center" wrapText="1"/>
    </xf>
    <xf numFmtId="0" fontId="36" fillId="33" borderId="0" xfId="0" applyFont="1" applyFill="1" applyAlignment="1">
      <alignment horizontal="left"/>
    </xf>
    <xf numFmtId="0" fontId="25" fillId="33" borderId="0" xfId="0" applyFont="1" applyFill="1" applyAlignment="1">
      <alignment horizontal="right"/>
    </xf>
    <xf numFmtId="38" fontId="24" fillId="33" borderId="64" xfId="42" applyFont="1" applyFill="1" applyBorder="1" applyAlignment="1" applyProtection="1">
      <alignment horizontal="right" vertical="center"/>
    </xf>
    <xf numFmtId="38" fontId="24" fillId="33" borderId="65" xfId="42" applyFont="1" applyFill="1" applyBorder="1" applyAlignment="1" applyProtection="1">
      <alignment horizontal="right" vertical="center"/>
    </xf>
    <xf numFmtId="0" fontId="25" fillId="33" borderId="0" xfId="0" applyFont="1" applyFill="1" applyAlignment="1">
      <alignment vertical="center" shrinkToFit="1"/>
    </xf>
    <xf numFmtId="0" fontId="26" fillId="35" borderId="12" xfId="0" applyFont="1" applyFill="1" applyBorder="1" applyAlignment="1" applyProtection="1">
      <alignment horizontal="center" vertical="center"/>
      <protection locked="0"/>
    </xf>
    <xf numFmtId="0" fontId="19" fillId="35" borderId="48" xfId="0" applyFont="1" applyFill="1" applyBorder="1" applyAlignment="1" applyProtection="1">
      <alignment horizontal="center" vertical="center"/>
      <protection locked="0"/>
    </xf>
    <xf numFmtId="0" fontId="19" fillId="35" borderId="15" xfId="0" applyFont="1" applyFill="1" applyBorder="1" applyAlignment="1" applyProtection="1">
      <alignment horizontal="center" vertical="center"/>
      <protection locked="0"/>
    </xf>
    <xf numFmtId="0" fontId="19" fillId="35" borderId="55" xfId="0" applyFont="1" applyFill="1" applyBorder="1" applyAlignment="1" applyProtection="1">
      <alignment horizontal="center" vertical="center"/>
      <protection locked="0"/>
    </xf>
    <xf numFmtId="0" fontId="19" fillId="35" borderId="56" xfId="0" applyFont="1" applyFill="1" applyBorder="1" applyAlignment="1" applyProtection="1">
      <alignment horizontal="center" vertical="center"/>
      <protection locked="0"/>
    </xf>
    <xf numFmtId="38" fontId="19" fillId="35" borderId="20" xfId="42" applyFont="1" applyFill="1" applyBorder="1" applyAlignment="1" applyProtection="1">
      <alignment horizontal="right" vertical="center"/>
      <protection locked="0"/>
    </xf>
    <xf numFmtId="38" fontId="19" fillId="35" borderId="28" xfId="42" applyFont="1" applyFill="1" applyBorder="1" applyAlignment="1" applyProtection="1">
      <alignment horizontal="right" vertical="center"/>
      <protection locked="0"/>
    </xf>
    <xf numFmtId="38" fontId="19" fillId="35" borderId="26" xfId="42" applyFont="1" applyFill="1" applyBorder="1" applyAlignment="1" applyProtection="1">
      <alignment horizontal="right" vertical="center"/>
      <protection locked="0"/>
    </xf>
    <xf numFmtId="38" fontId="19" fillId="35" borderId="23" xfId="42" applyFont="1" applyFill="1" applyBorder="1" applyAlignment="1" applyProtection="1">
      <alignment horizontal="right" vertical="center"/>
      <protection locked="0"/>
    </xf>
    <xf numFmtId="0" fontId="39" fillId="35" borderId="54" xfId="0" applyFont="1" applyFill="1" applyBorder="1" applyAlignment="1" applyProtection="1">
      <alignment horizontal="center" vertical="center"/>
      <protection locked="0"/>
    </xf>
    <xf numFmtId="38" fontId="39" fillId="35" borderId="17" xfId="42" applyFont="1" applyFill="1" applyBorder="1" applyAlignment="1" applyProtection="1">
      <alignment horizontal="right" vertical="center"/>
      <protection locked="0"/>
    </xf>
    <xf numFmtId="0" fontId="39" fillId="35" borderId="55" xfId="0" applyFont="1" applyFill="1" applyBorder="1" applyAlignment="1" applyProtection="1">
      <alignment horizontal="center" vertical="center"/>
      <protection locked="0"/>
    </xf>
    <xf numFmtId="0" fontId="39" fillId="33" borderId="19" xfId="0" applyFont="1" applyFill="1" applyBorder="1" applyAlignment="1" applyProtection="1">
      <alignment horizontal="left" vertical="center" shrinkToFit="1"/>
      <protection hidden="1"/>
    </xf>
    <xf numFmtId="38" fontId="39" fillId="35" borderId="20" xfId="42" applyFont="1" applyFill="1" applyBorder="1" applyAlignment="1" applyProtection="1">
      <alignment horizontal="right" vertical="center"/>
      <protection locked="0"/>
    </xf>
    <xf numFmtId="0" fontId="39" fillId="35" borderId="48" xfId="0" applyFont="1" applyFill="1" applyBorder="1" applyAlignment="1" applyProtection="1">
      <alignment horizontal="center" vertical="center"/>
      <protection locked="0"/>
    </xf>
    <xf numFmtId="0" fontId="39" fillId="35" borderId="15" xfId="0" applyFont="1" applyFill="1" applyBorder="1" applyAlignment="1" applyProtection="1">
      <alignment horizontal="center" vertical="center"/>
      <protection locked="0"/>
    </xf>
    <xf numFmtId="38" fontId="39" fillId="35" borderId="28" xfId="42" applyFont="1" applyFill="1" applyBorder="1" applyAlignment="1" applyProtection="1">
      <alignment horizontal="right" vertical="center"/>
      <protection locked="0"/>
    </xf>
    <xf numFmtId="0" fontId="39" fillId="33" borderId="25" xfId="0" applyFont="1" applyFill="1" applyBorder="1" applyAlignment="1" applyProtection="1">
      <alignment horizontal="left" vertical="center" shrinkToFit="1"/>
      <protection hidden="1"/>
    </xf>
    <xf numFmtId="0" fontId="33" fillId="35" borderId="12" xfId="0" applyFont="1" applyFill="1" applyBorder="1" applyAlignment="1" applyProtection="1">
      <alignment horizontal="center" vertical="center"/>
      <protection locked="0"/>
    </xf>
    <xf numFmtId="56" fontId="33" fillId="35" borderId="12" xfId="0" applyNumberFormat="1" applyFont="1" applyFill="1" applyBorder="1" applyAlignment="1" applyProtection="1">
      <alignment horizontal="center" vertical="center"/>
      <protection locked="0"/>
    </xf>
    <xf numFmtId="0" fontId="33" fillId="35" borderId="63" xfId="0" applyFont="1" applyFill="1" applyBorder="1" applyAlignment="1">
      <alignment horizontal="center" vertical="center"/>
    </xf>
    <xf numFmtId="0" fontId="33" fillId="35" borderId="12" xfId="0" applyFont="1" applyFill="1" applyBorder="1" applyAlignment="1">
      <alignment horizontal="center" vertical="center"/>
    </xf>
    <xf numFmtId="0" fontId="29" fillId="33" borderId="0" xfId="0" applyFont="1" applyFill="1" applyAlignment="1">
      <alignment horizontal="left" vertical="center" wrapText="1"/>
    </xf>
    <xf numFmtId="0" fontId="41" fillId="33" borderId="0" xfId="0" applyFont="1" applyFill="1">
      <alignment vertical="center"/>
    </xf>
    <xf numFmtId="0" fontId="26" fillId="35" borderId="63" xfId="0" applyFont="1" applyFill="1" applyBorder="1" applyAlignment="1" applyProtection="1">
      <alignment horizontal="center" vertical="center"/>
      <protection locked="0"/>
    </xf>
    <xf numFmtId="49" fontId="26" fillId="35" borderId="12"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0" fillId="33" borderId="0" xfId="0" applyFill="1" applyAlignment="1">
      <alignment horizontal="center" vertical="center"/>
    </xf>
    <xf numFmtId="0" fontId="23" fillId="33" borderId="0" xfId="0" applyFont="1" applyFill="1" applyAlignment="1">
      <alignment horizontal="center" vertical="center"/>
    </xf>
    <xf numFmtId="0" fontId="44" fillId="0" borderId="0" xfId="0" applyFont="1" applyAlignment="1">
      <alignment vertical="center" wrapText="1"/>
    </xf>
    <xf numFmtId="0" fontId="45" fillId="0" borderId="0" xfId="0" applyFont="1" applyAlignment="1">
      <alignment horizontal="center" vertical="center"/>
    </xf>
    <xf numFmtId="0" fontId="39" fillId="0" borderId="0" xfId="0" applyFont="1" applyAlignment="1">
      <alignment horizontal="center" vertical="center"/>
    </xf>
    <xf numFmtId="38" fontId="24" fillId="34" borderId="30" xfId="42" applyFont="1" applyFill="1" applyBorder="1" applyAlignment="1" applyProtection="1">
      <alignment horizontal="center" vertical="center"/>
    </xf>
    <xf numFmtId="38" fontId="19" fillId="33" borderId="19" xfId="42" applyFont="1" applyFill="1" applyBorder="1" applyAlignment="1" applyProtection="1">
      <alignment horizontal="right" vertical="center"/>
      <protection hidden="1"/>
    </xf>
    <xf numFmtId="38" fontId="19" fillId="33" borderId="25" xfId="42" applyFont="1" applyFill="1" applyBorder="1" applyAlignment="1" applyProtection="1">
      <alignment horizontal="right" vertical="center"/>
      <protection hidden="1"/>
    </xf>
    <xf numFmtId="38" fontId="19" fillId="33" borderId="14" xfId="42" applyFont="1" applyFill="1" applyBorder="1" applyAlignment="1" applyProtection="1">
      <alignment horizontal="right" vertical="center"/>
      <protection hidden="1"/>
    </xf>
    <xf numFmtId="38" fontId="19" fillId="33" borderId="22" xfId="42" applyFont="1" applyFill="1" applyBorder="1" applyAlignment="1" applyProtection="1">
      <alignment horizontal="right" vertical="center"/>
      <protection hidden="1"/>
    </xf>
    <xf numFmtId="0" fontId="23" fillId="0" borderId="68" xfId="0" applyFont="1" applyBorder="1">
      <alignment vertical="center"/>
    </xf>
    <xf numFmtId="0" fontId="24" fillId="0" borderId="69" xfId="0" applyFont="1" applyBorder="1">
      <alignment vertical="center"/>
    </xf>
    <xf numFmtId="0" fontId="39" fillId="0" borderId="69" xfId="0" applyFont="1" applyBorder="1" applyAlignment="1">
      <alignment horizontal="center" vertical="center"/>
    </xf>
    <xf numFmtId="0" fontId="24" fillId="0" borderId="0" xfId="0" applyFont="1" applyAlignment="1">
      <alignment vertical="center" wrapText="1"/>
    </xf>
    <xf numFmtId="0" fontId="24" fillId="0" borderId="0" xfId="0" applyFont="1" applyAlignment="1">
      <alignment horizontal="center" vertical="center"/>
    </xf>
    <xf numFmtId="38" fontId="19" fillId="33" borderId="19" xfId="42" applyFont="1" applyFill="1" applyBorder="1" applyAlignment="1" applyProtection="1">
      <alignment horizontal="right" vertical="center" wrapText="1" shrinkToFit="1"/>
      <protection hidden="1"/>
    </xf>
    <xf numFmtId="38" fontId="19" fillId="33" borderId="19" xfId="42" applyFont="1" applyFill="1" applyBorder="1" applyAlignment="1" applyProtection="1">
      <alignment horizontal="right" vertical="center" wrapText="1"/>
    </xf>
    <xf numFmtId="38" fontId="19" fillId="33" borderId="21" xfId="42" applyFont="1" applyFill="1" applyBorder="1" applyAlignment="1" applyProtection="1">
      <alignment horizontal="right" vertical="center" wrapText="1" shrinkToFit="1"/>
      <protection hidden="1"/>
    </xf>
    <xf numFmtId="0" fontId="19" fillId="33" borderId="71" xfId="0" applyFont="1" applyFill="1" applyBorder="1" applyAlignment="1" applyProtection="1">
      <alignment horizontal="left" vertical="center" shrinkToFit="1"/>
      <protection hidden="1"/>
    </xf>
    <xf numFmtId="38" fontId="19" fillId="35" borderId="72" xfId="42" applyFont="1" applyFill="1" applyBorder="1" applyAlignment="1" applyProtection="1">
      <alignment horizontal="right" vertical="center" wrapText="1"/>
      <protection locked="0"/>
    </xf>
    <xf numFmtId="38" fontId="19" fillId="35" borderId="72" xfId="42" applyFont="1" applyFill="1" applyBorder="1" applyAlignment="1" applyProtection="1">
      <alignment horizontal="right" vertical="center"/>
      <protection locked="0"/>
    </xf>
    <xf numFmtId="0" fontId="19" fillId="33" borderId="20" xfId="0" applyFont="1" applyFill="1" applyBorder="1" applyAlignment="1" applyProtection="1">
      <alignment horizontal="left" vertical="center" shrinkToFit="1"/>
      <protection hidden="1"/>
    </xf>
    <xf numFmtId="0" fontId="24" fillId="33" borderId="38" xfId="0" applyFont="1" applyFill="1" applyBorder="1">
      <alignment vertical="center"/>
    </xf>
    <xf numFmtId="0" fontId="24" fillId="33" borderId="16" xfId="0" applyFont="1" applyFill="1" applyBorder="1" applyAlignment="1" applyProtection="1">
      <alignment horizontal="left" vertical="center" shrinkToFit="1"/>
      <protection hidden="1"/>
    </xf>
    <xf numFmtId="0" fontId="24" fillId="33" borderId="19" xfId="0" applyFont="1" applyFill="1" applyBorder="1" applyAlignment="1" applyProtection="1">
      <alignment horizontal="left" vertical="center" shrinkToFit="1"/>
      <protection hidden="1"/>
    </xf>
    <xf numFmtId="0" fontId="24" fillId="33" borderId="14" xfId="0" applyFont="1" applyFill="1" applyBorder="1" applyAlignment="1" applyProtection="1">
      <alignment horizontal="left" vertical="center" shrinkToFit="1"/>
      <protection hidden="1"/>
    </xf>
    <xf numFmtId="38" fontId="24" fillId="33" borderId="16" xfId="42" applyFont="1" applyFill="1" applyBorder="1" applyAlignment="1" applyProtection="1">
      <alignment horizontal="right" vertical="center" shrinkToFit="1"/>
      <protection hidden="1"/>
    </xf>
    <xf numFmtId="38" fontId="24" fillId="33" borderId="16" xfId="42" applyFont="1" applyFill="1" applyBorder="1" applyAlignment="1" applyProtection="1">
      <alignment horizontal="right" vertical="center"/>
      <protection hidden="1"/>
    </xf>
    <xf numFmtId="38" fontId="24" fillId="33" borderId="18" xfId="42" applyFont="1" applyFill="1" applyBorder="1" applyAlignment="1" applyProtection="1">
      <alignment horizontal="right" vertical="center" shrinkToFit="1"/>
      <protection hidden="1"/>
    </xf>
    <xf numFmtId="38" fontId="24" fillId="33" borderId="19" xfId="42" applyFont="1" applyFill="1" applyBorder="1" applyAlignment="1" applyProtection="1">
      <alignment horizontal="right" vertical="center" shrinkToFit="1"/>
      <protection hidden="1"/>
    </xf>
    <xf numFmtId="38" fontId="24" fillId="33" borderId="19" xfId="42" applyFont="1" applyFill="1" applyBorder="1" applyAlignment="1" applyProtection="1">
      <alignment horizontal="right" vertical="center"/>
    </xf>
    <xf numFmtId="38" fontId="24" fillId="33" borderId="21" xfId="42" applyFont="1" applyFill="1" applyBorder="1" applyAlignment="1" applyProtection="1">
      <alignment horizontal="right" vertical="center" shrinkToFit="1"/>
      <protection hidden="1"/>
    </xf>
    <xf numFmtId="38" fontId="24" fillId="33" borderId="19" xfId="42" applyFont="1" applyFill="1" applyBorder="1" applyAlignment="1" applyProtection="1">
      <alignment horizontal="right" vertical="center"/>
      <protection hidden="1"/>
    </xf>
    <xf numFmtId="38" fontId="24" fillId="33" borderId="14" xfId="42" applyFont="1" applyFill="1" applyBorder="1" applyAlignment="1" applyProtection="1">
      <alignment horizontal="right" vertical="center" shrinkToFit="1"/>
      <protection hidden="1"/>
    </xf>
    <xf numFmtId="38" fontId="24" fillId="33" borderId="14" xfId="42" applyFont="1" applyFill="1" applyBorder="1" applyAlignment="1" applyProtection="1">
      <alignment horizontal="right" vertical="center"/>
    </xf>
    <xf numFmtId="38" fontId="24" fillId="33" borderId="29" xfId="42" applyFont="1" applyFill="1" applyBorder="1" applyAlignment="1" applyProtection="1">
      <alignment horizontal="right" vertical="center" shrinkToFit="1"/>
      <protection hidden="1"/>
    </xf>
    <xf numFmtId="38" fontId="24" fillId="33" borderId="14" xfId="42" applyFont="1" applyFill="1" applyBorder="1" applyAlignment="1" applyProtection="1">
      <alignment horizontal="right" vertical="center"/>
      <protection hidden="1"/>
    </xf>
    <xf numFmtId="38" fontId="19" fillId="0" borderId="19" xfId="42" applyFont="1" applyFill="1" applyBorder="1" applyAlignment="1" applyProtection="1">
      <alignment horizontal="right" vertical="center" shrinkToFit="1"/>
      <protection hidden="1"/>
    </xf>
    <xf numFmtId="38" fontId="19" fillId="0" borderId="14" xfId="42" applyFont="1" applyFill="1" applyBorder="1" applyAlignment="1" applyProtection="1">
      <alignment horizontal="right" vertical="center" shrinkToFit="1"/>
      <protection hidden="1"/>
    </xf>
    <xf numFmtId="38" fontId="19" fillId="0" borderId="25" xfId="42" applyFont="1" applyFill="1" applyBorder="1" applyAlignment="1" applyProtection="1">
      <alignment horizontal="right" vertical="center" shrinkToFit="1"/>
      <protection hidden="1"/>
    </xf>
    <xf numFmtId="38" fontId="19" fillId="0" borderId="22" xfId="42" applyFont="1" applyFill="1" applyBorder="1" applyAlignment="1" applyProtection="1">
      <alignment horizontal="right" vertical="center" shrinkToFit="1"/>
      <protection hidden="1"/>
    </xf>
    <xf numFmtId="38" fontId="19" fillId="35" borderId="70" xfId="42" applyFont="1" applyFill="1" applyBorder="1" applyAlignment="1" applyProtection="1">
      <alignment horizontal="right" vertical="center"/>
      <protection locked="0"/>
    </xf>
    <xf numFmtId="38" fontId="19" fillId="35" borderId="73" xfId="42" applyFont="1" applyFill="1" applyBorder="1" applyAlignment="1" applyProtection="1">
      <alignment horizontal="right" vertical="center"/>
      <protection locked="0"/>
    </xf>
    <xf numFmtId="38" fontId="19" fillId="0" borderId="28" xfId="42" applyFont="1" applyFill="1" applyBorder="1" applyAlignment="1" applyProtection="1">
      <alignment horizontal="right" vertical="center" shrinkToFit="1"/>
      <protection hidden="1"/>
    </xf>
    <xf numFmtId="0" fontId="24" fillId="0" borderId="72" xfId="0" applyFont="1" applyBorder="1">
      <alignment vertical="center"/>
    </xf>
    <xf numFmtId="0" fontId="39" fillId="33" borderId="20" xfId="0" applyFont="1" applyFill="1" applyBorder="1" applyAlignment="1" applyProtection="1">
      <alignment horizontal="left" vertical="center" shrinkToFit="1"/>
      <protection hidden="1"/>
    </xf>
    <xf numFmtId="0" fontId="39" fillId="33" borderId="28" xfId="0" applyFont="1" applyFill="1" applyBorder="1" applyAlignment="1" applyProtection="1">
      <alignment horizontal="left" vertical="center" shrinkToFit="1"/>
      <protection hidden="1"/>
    </xf>
    <xf numFmtId="0" fontId="19" fillId="35" borderId="14" xfId="0" applyFont="1" applyFill="1" applyBorder="1" applyAlignment="1" applyProtection="1">
      <alignment horizontal="center" vertical="center"/>
      <protection locked="0"/>
    </xf>
    <xf numFmtId="0" fontId="19" fillId="35" borderId="87" xfId="0" applyFont="1" applyFill="1" applyBorder="1" applyAlignment="1" applyProtection="1">
      <alignment horizontal="center" vertical="center"/>
      <protection locked="0"/>
    </xf>
    <xf numFmtId="0" fontId="19" fillId="33" borderId="87" xfId="0" applyFont="1" applyFill="1" applyBorder="1" applyAlignment="1" applyProtection="1">
      <alignment horizontal="left" vertical="center" shrinkToFit="1"/>
      <protection hidden="1"/>
    </xf>
    <xf numFmtId="38" fontId="19" fillId="0" borderId="87" xfId="42" applyFont="1" applyFill="1" applyBorder="1" applyAlignment="1" applyProtection="1">
      <alignment horizontal="right" vertical="center" shrinkToFit="1"/>
      <protection hidden="1"/>
    </xf>
    <xf numFmtId="38" fontId="19" fillId="33" borderId="87" xfId="42" applyFont="1" applyFill="1" applyBorder="1" applyAlignment="1" applyProtection="1">
      <alignment horizontal="right" vertical="center"/>
    </xf>
    <xf numFmtId="38" fontId="19" fillId="33" borderId="88" xfId="42" applyFont="1" applyFill="1" applyBorder="1" applyAlignment="1" applyProtection="1">
      <alignment horizontal="right" vertical="center" shrinkToFit="1"/>
      <protection hidden="1"/>
    </xf>
    <xf numFmtId="38" fontId="19" fillId="33" borderId="89" xfId="42" applyFont="1" applyFill="1" applyBorder="1" applyAlignment="1" applyProtection="1">
      <alignment horizontal="right" vertical="center"/>
      <protection hidden="1"/>
    </xf>
    <xf numFmtId="0" fontId="63" fillId="0" borderId="0" xfId="0" applyFont="1">
      <alignment vertical="center"/>
    </xf>
    <xf numFmtId="0" fontId="65" fillId="0" borderId="77" xfId="65" applyFont="1" applyBorder="1" applyAlignment="1">
      <alignment vertical="center" shrinkToFit="1"/>
    </xf>
    <xf numFmtId="0" fontId="65" fillId="0" borderId="77" xfId="65" applyFont="1" applyBorder="1" applyAlignment="1">
      <alignment horizontal="left" vertical="center" shrinkToFit="1"/>
    </xf>
    <xf numFmtId="0" fontId="63" fillId="0" borderId="77" xfId="0" applyFont="1" applyBorder="1">
      <alignment vertical="center"/>
    </xf>
    <xf numFmtId="0" fontId="65" fillId="0" borderId="95" xfId="65" applyFont="1" applyBorder="1" applyAlignment="1">
      <alignment vertical="center" shrinkToFit="1"/>
    </xf>
    <xf numFmtId="0" fontId="65" fillId="0" borderId="95" xfId="65" applyFont="1" applyBorder="1" applyAlignment="1">
      <alignment horizontal="left" vertical="center" shrinkToFit="1"/>
    </xf>
    <xf numFmtId="0" fontId="63" fillId="0" borderId="95" xfId="0" applyFont="1" applyBorder="1">
      <alignment vertical="center"/>
    </xf>
    <xf numFmtId="0" fontId="63" fillId="0" borderId="97" xfId="65" applyFont="1" applyBorder="1" applyAlignment="1">
      <alignment vertical="center" shrinkToFit="1"/>
    </xf>
    <xf numFmtId="177" fontId="63" fillId="0" borderId="97" xfId="65" applyNumberFormat="1" applyFont="1" applyBorder="1" applyAlignment="1">
      <alignment vertical="center" shrinkToFit="1"/>
    </xf>
    <xf numFmtId="0" fontId="63" fillId="0" borderId="97" xfId="0" applyFont="1" applyBorder="1">
      <alignment vertical="center"/>
    </xf>
    <xf numFmtId="0" fontId="63" fillId="0" borderId="77" xfId="65" applyFont="1" applyBorder="1" applyAlignment="1">
      <alignment vertical="center" shrinkToFit="1"/>
    </xf>
    <xf numFmtId="177" fontId="63" fillId="0" borderId="77" xfId="65" applyNumberFormat="1" applyFont="1" applyBorder="1" applyAlignment="1">
      <alignment vertical="center" shrinkToFit="1"/>
    </xf>
    <xf numFmtId="0" fontId="65" fillId="0" borderId="77" xfId="0" applyFont="1" applyBorder="1" applyAlignment="1">
      <alignment horizontal="left" vertical="center"/>
    </xf>
    <xf numFmtId="0" fontId="65" fillId="0" borderId="77" xfId="0" applyFont="1" applyBorder="1" applyAlignment="1">
      <alignment horizontal="left" vertical="center" wrapText="1"/>
    </xf>
    <xf numFmtId="177" fontId="65" fillId="0" borderId="77" xfId="0" applyNumberFormat="1" applyFont="1" applyBorder="1" applyAlignment="1">
      <alignment horizontal="left" vertical="center" shrinkToFit="1"/>
    </xf>
    <xf numFmtId="0" fontId="65" fillId="0" borderId="95" xfId="0" applyFont="1" applyBorder="1" applyAlignment="1">
      <alignment horizontal="left" vertical="center"/>
    </xf>
    <xf numFmtId="177" fontId="65" fillId="0" borderId="95" xfId="0" applyNumberFormat="1" applyFont="1" applyBorder="1" applyAlignment="1">
      <alignment horizontal="left" vertical="center" shrinkToFit="1"/>
    </xf>
    <xf numFmtId="0" fontId="65" fillId="0" borderId="77" xfId="0" applyFont="1" applyBorder="1" applyAlignment="1">
      <alignment horizontal="left" vertical="center" shrinkToFit="1"/>
    </xf>
    <xf numFmtId="0" fontId="65" fillId="0" borderId="95" xfId="0" applyFont="1" applyBorder="1" applyAlignment="1">
      <alignment horizontal="left" vertical="center" shrinkToFit="1"/>
    </xf>
    <xf numFmtId="0" fontId="65" fillId="0" borderId="95" xfId="0" applyFont="1" applyBorder="1" applyAlignment="1">
      <alignment horizontal="left" vertical="center" wrapText="1"/>
    </xf>
    <xf numFmtId="0" fontId="65" fillId="0" borderId="83" xfId="0" applyFont="1" applyBorder="1" applyAlignment="1">
      <alignment horizontal="left" vertical="center"/>
    </xf>
    <xf numFmtId="0" fontId="65" fillId="0" borderId="83" xfId="0" applyFont="1" applyBorder="1" applyAlignment="1">
      <alignment horizontal="left" vertical="center" wrapText="1"/>
    </xf>
    <xf numFmtId="0" fontId="63" fillId="0" borderId="83" xfId="0" applyFont="1" applyBorder="1">
      <alignment vertical="center"/>
    </xf>
    <xf numFmtId="0" fontId="65" fillId="0" borderId="77" xfId="0" applyFont="1" applyBorder="1" applyAlignment="1">
      <alignment horizontal="left"/>
    </xf>
    <xf numFmtId="177" fontId="65" fillId="0" borderId="77" xfId="65" applyNumberFormat="1" applyFont="1" applyBorder="1" applyAlignment="1">
      <alignment vertical="center" shrinkToFit="1"/>
    </xf>
    <xf numFmtId="0" fontId="65" fillId="0" borderId="77" xfId="0" applyFont="1" applyBorder="1">
      <alignment vertical="center"/>
    </xf>
    <xf numFmtId="0" fontId="65" fillId="0" borderId="97" xfId="65" applyFont="1" applyBorder="1">
      <alignment vertical="center"/>
    </xf>
    <xf numFmtId="177" fontId="65" fillId="0" borderId="97" xfId="65" applyNumberFormat="1" applyFont="1" applyBorder="1" applyAlignment="1">
      <alignment vertical="center" shrinkToFit="1"/>
    </xf>
    <xf numFmtId="0" fontId="63" fillId="0" borderId="99" xfId="0" applyFont="1" applyBorder="1">
      <alignment vertical="center"/>
    </xf>
    <xf numFmtId="0" fontId="65" fillId="0" borderId="77" xfId="65" applyFont="1" applyBorder="1">
      <alignment vertical="center"/>
    </xf>
    <xf numFmtId="0" fontId="65" fillId="0" borderId="95" xfId="0" applyFont="1" applyBorder="1" applyAlignment="1">
      <alignment horizontal="left"/>
    </xf>
    <xf numFmtId="0" fontId="65" fillId="0" borderId="97" xfId="44" applyFont="1" applyBorder="1" applyAlignment="1">
      <alignment horizontal="left" vertical="center" shrinkToFit="1"/>
    </xf>
    <xf numFmtId="0" fontId="65" fillId="0" borderId="77" xfId="44" applyFont="1" applyBorder="1" applyAlignment="1">
      <alignment horizontal="left" vertical="center" shrinkToFit="1"/>
    </xf>
    <xf numFmtId="176" fontId="65" fillId="0" borderId="77" xfId="0" applyNumberFormat="1" applyFont="1" applyBorder="1" applyAlignment="1">
      <alignment horizontal="left" vertical="center"/>
    </xf>
    <xf numFmtId="176" fontId="65" fillId="0" borderId="95" xfId="0" applyNumberFormat="1" applyFont="1" applyBorder="1" applyAlignment="1">
      <alignment horizontal="left" vertical="center"/>
    </xf>
    <xf numFmtId="0" fontId="65" fillId="0" borderId="97" xfId="0" applyFont="1" applyBorder="1" applyAlignment="1">
      <alignment horizontal="left" vertical="center"/>
    </xf>
    <xf numFmtId="0" fontId="65" fillId="0" borderId="97" xfId="0" applyFont="1" applyBorder="1" applyAlignment="1">
      <alignment horizontal="left" vertical="center" wrapText="1"/>
    </xf>
    <xf numFmtId="0" fontId="65" fillId="0" borderId="77" xfId="0" applyFont="1" applyBorder="1" applyAlignment="1">
      <alignment horizontal="left" wrapText="1"/>
    </xf>
    <xf numFmtId="0" fontId="68" fillId="0" borderId="103" xfId="0" applyFont="1" applyBorder="1" applyAlignment="1">
      <alignment horizontal="center" vertical="center"/>
    </xf>
    <xf numFmtId="0" fontId="70" fillId="0" borderId="0" xfId="0" applyFont="1" applyAlignment="1">
      <alignment horizontal="center" vertical="center"/>
    </xf>
    <xf numFmtId="0" fontId="65" fillId="0" borderId="97" xfId="0" applyFont="1" applyBorder="1" applyAlignment="1">
      <alignment horizontal="left" wrapText="1"/>
    </xf>
    <xf numFmtId="0" fontId="65" fillId="0" borderId="83" xfId="0" applyFont="1" applyBorder="1" applyAlignment="1">
      <alignment horizontal="left" wrapText="1"/>
    </xf>
    <xf numFmtId="0" fontId="63" fillId="0" borderId="95" xfId="65" applyFont="1" applyBorder="1" applyAlignment="1">
      <alignment vertical="center" shrinkToFit="1"/>
    </xf>
    <xf numFmtId="0" fontId="65" fillId="0" borderId="95" xfId="0" applyFont="1" applyBorder="1" applyAlignment="1">
      <alignment horizontal="left" wrapText="1"/>
    </xf>
    <xf numFmtId="0" fontId="65" fillId="0" borderId="95" xfId="0" applyFont="1" applyBorder="1">
      <alignment vertical="center"/>
    </xf>
    <xf numFmtId="0" fontId="65" fillId="0" borderId="97" xfId="0" applyFont="1" applyBorder="1" applyAlignment="1">
      <alignment horizontal="left"/>
    </xf>
    <xf numFmtId="0" fontId="65" fillId="0" borderId="97" xfId="65" applyFont="1" applyBorder="1" applyAlignment="1">
      <alignment vertical="center" shrinkToFit="1"/>
    </xf>
    <xf numFmtId="0" fontId="65" fillId="0" borderId="97" xfId="0" applyFont="1" applyBorder="1">
      <alignment vertical="center"/>
    </xf>
    <xf numFmtId="0" fontId="65" fillId="0" borderId="105" xfId="0" applyFont="1" applyBorder="1">
      <alignment vertical="center"/>
    </xf>
    <xf numFmtId="0" fontId="65" fillId="0" borderId="106" xfId="0" applyFont="1" applyBorder="1">
      <alignment vertical="center"/>
    </xf>
    <xf numFmtId="0" fontId="63" fillId="0" borderId="77" xfId="0" applyFont="1" applyBorder="1" applyAlignment="1">
      <alignment vertical="center" wrapText="1"/>
    </xf>
    <xf numFmtId="6" fontId="65" fillId="0" borderId="97" xfId="66" applyNumberFormat="1" applyFont="1" applyBorder="1">
      <alignment vertical="center"/>
    </xf>
    <xf numFmtId="0" fontId="65" fillId="0" borderId="97" xfId="66" applyFont="1" applyBorder="1" applyAlignment="1">
      <alignment horizontal="left" vertical="center" shrinkToFit="1"/>
    </xf>
    <xf numFmtId="6" fontId="65" fillId="0" borderId="77" xfId="66" applyNumberFormat="1" applyFont="1" applyBorder="1">
      <alignment vertical="center"/>
    </xf>
    <xf numFmtId="0" fontId="65" fillId="0" borderId="77" xfId="66" applyFont="1" applyBorder="1" applyAlignment="1">
      <alignment horizontal="left" vertical="center" shrinkToFit="1"/>
    </xf>
    <xf numFmtId="0" fontId="63" fillId="0" borderId="97" xfId="65" applyFont="1" applyBorder="1" applyAlignment="1">
      <alignment horizontal="left" vertical="center" shrinkToFit="1"/>
    </xf>
    <xf numFmtId="0" fontId="63" fillId="0" borderId="77" xfId="65" applyFont="1" applyBorder="1" applyAlignment="1">
      <alignment horizontal="left" vertical="center" shrinkToFit="1"/>
    </xf>
    <xf numFmtId="0" fontId="65" fillId="0" borderId="97" xfId="65" applyFont="1" applyBorder="1" applyAlignment="1">
      <alignment horizontal="left" vertical="center" shrinkToFit="1"/>
    </xf>
    <xf numFmtId="0" fontId="65" fillId="0" borderId="77" xfId="47" applyFont="1" applyBorder="1" applyAlignment="1">
      <alignment horizontal="left" wrapText="1"/>
    </xf>
    <xf numFmtId="177" fontId="65" fillId="0" borderId="97" xfId="0" applyNumberFormat="1" applyFont="1" applyBorder="1" applyAlignment="1">
      <alignment horizontal="left" vertical="center" shrinkToFit="1"/>
    </xf>
    <xf numFmtId="0" fontId="65" fillId="0" borderId="97" xfId="66" applyFont="1" applyBorder="1" applyAlignment="1">
      <alignment vertical="center" shrinkToFit="1"/>
    </xf>
    <xf numFmtId="0" fontId="65" fillId="0" borderId="77" xfId="66" applyFont="1" applyBorder="1" applyAlignment="1">
      <alignment vertical="center" shrinkToFit="1"/>
    </xf>
    <xf numFmtId="0" fontId="65" fillId="0" borderId="95" xfId="66" applyFont="1" applyBorder="1" applyAlignment="1">
      <alignment horizontal="left" vertical="center" shrinkToFit="1"/>
    </xf>
    <xf numFmtId="0" fontId="65" fillId="0" borderId="97" xfId="50" applyFont="1" applyBorder="1" applyAlignment="1">
      <alignment horizontal="left" wrapText="1"/>
    </xf>
    <xf numFmtId="0" fontId="65" fillId="0" borderId="77" xfId="51" applyFont="1" applyBorder="1" applyAlignment="1">
      <alignment horizontal="left" wrapText="1"/>
    </xf>
    <xf numFmtId="0" fontId="65" fillId="0" borderId="77" xfId="0" applyFont="1" applyBorder="1" applyAlignment="1">
      <alignment vertical="center" wrapText="1"/>
    </xf>
    <xf numFmtId="0" fontId="65" fillId="0" borderId="77" xfId="0" applyFont="1" applyBorder="1" applyAlignment="1">
      <alignment wrapText="1"/>
    </xf>
    <xf numFmtId="0" fontId="65" fillId="0" borderId="97" xfId="52" applyFont="1" applyBorder="1" applyAlignment="1">
      <alignment horizontal="left" wrapText="1"/>
    </xf>
    <xf numFmtId="0" fontId="65" fillId="0" borderId="77" xfId="53" applyFont="1" applyBorder="1" applyAlignment="1">
      <alignment horizontal="left" wrapText="1"/>
    </xf>
    <xf numFmtId="0" fontId="65" fillId="0" borderId="77" xfId="54" applyFont="1" applyBorder="1" applyAlignment="1">
      <alignment horizontal="left" wrapText="1"/>
    </xf>
    <xf numFmtId="0" fontId="65" fillId="0" borderId="77" xfId="55" applyFont="1" applyBorder="1" applyAlignment="1">
      <alignment horizontal="left" wrapText="1"/>
    </xf>
    <xf numFmtId="0" fontId="65" fillId="0" borderId="77" xfId="56" applyFont="1" applyBorder="1" applyAlignment="1">
      <alignment horizontal="left" wrapText="1"/>
    </xf>
    <xf numFmtId="0" fontId="65" fillId="0" borderId="95" xfId="56" applyFont="1" applyBorder="1" applyAlignment="1">
      <alignment horizontal="left" wrapText="1"/>
    </xf>
    <xf numFmtId="0" fontId="65" fillId="0" borderId="83" xfId="0" applyFont="1" applyBorder="1" applyAlignment="1">
      <alignment horizontal="left"/>
    </xf>
    <xf numFmtId="0" fontId="63" fillId="0" borderId="77" xfId="66" applyFont="1" applyBorder="1" applyAlignment="1">
      <alignment horizontal="left" vertical="center" shrinkToFit="1"/>
    </xf>
    <xf numFmtId="0" fontId="65" fillId="0" borderId="77" xfId="65" applyFont="1" applyBorder="1" applyAlignment="1">
      <alignment horizontal="left" vertical="center"/>
    </xf>
    <xf numFmtId="0" fontId="68" fillId="0" borderId="108" xfId="0" applyFont="1" applyBorder="1" applyAlignment="1">
      <alignment horizontal="center" vertical="center"/>
    </xf>
    <xf numFmtId="179" fontId="65" fillId="0" borderId="109" xfId="0" applyNumberFormat="1" applyFont="1" applyBorder="1" applyAlignment="1">
      <alignment horizontal="center" vertical="center"/>
    </xf>
    <xf numFmtId="0" fontId="65" fillId="0" borderId="110" xfId="0" applyFont="1" applyBorder="1" applyAlignment="1">
      <alignment horizontal="left" vertical="center"/>
    </xf>
    <xf numFmtId="0" fontId="65" fillId="0" borderId="110" xfId="0" applyFont="1" applyBorder="1" applyAlignment="1">
      <alignment horizontal="left"/>
    </xf>
    <xf numFmtId="0" fontId="63" fillId="0" borderId="110" xfId="0" applyFont="1" applyBorder="1">
      <alignment vertical="center"/>
    </xf>
    <xf numFmtId="0" fontId="65" fillId="0" borderId="92" xfId="0" applyFont="1" applyBorder="1" applyAlignment="1">
      <alignment horizontal="left" vertical="center"/>
    </xf>
    <xf numFmtId="0" fontId="65" fillId="0" borderId="92" xfId="0" applyFont="1" applyBorder="1">
      <alignment vertical="center"/>
    </xf>
    <xf numFmtId="38" fontId="63" fillId="0" borderId="92" xfId="42" applyFont="1" applyFill="1" applyBorder="1">
      <alignment vertical="center"/>
    </xf>
    <xf numFmtId="0" fontId="68" fillId="0" borderId="92" xfId="0" applyFont="1" applyBorder="1" applyAlignment="1">
      <alignment horizontal="center" vertical="center"/>
    </xf>
    <xf numFmtId="0" fontId="65" fillId="0" borderId="108" xfId="0" applyFont="1" applyBorder="1">
      <alignment vertical="center"/>
    </xf>
    <xf numFmtId="38" fontId="68" fillId="0" borderId="108" xfId="42" applyFont="1" applyFill="1" applyBorder="1">
      <alignment vertical="center"/>
    </xf>
    <xf numFmtId="0" fontId="63" fillId="0" borderId="113" xfId="0" applyFont="1" applyBorder="1">
      <alignment vertical="center"/>
    </xf>
    <xf numFmtId="178" fontId="65" fillId="0" borderId="113" xfId="0" applyNumberFormat="1" applyFont="1" applyBorder="1">
      <alignment vertical="center"/>
    </xf>
    <xf numFmtId="0" fontId="65" fillId="0" borderId="113" xfId="52" applyFont="1" applyBorder="1" applyAlignment="1">
      <alignment horizontal="left" vertical="center" shrinkToFit="1"/>
    </xf>
    <xf numFmtId="0" fontId="63" fillId="0" borderId="108" xfId="0" applyFont="1" applyBorder="1">
      <alignment vertical="center"/>
    </xf>
    <xf numFmtId="0" fontId="65" fillId="0" borderId="108" xfId="52" applyFont="1" applyBorder="1" applyAlignment="1">
      <alignment horizontal="left" vertical="center" shrinkToFit="1"/>
    </xf>
    <xf numFmtId="181" fontId="65" fillId="0" borderId="108" xfId="42" applyNumberFormat="1" applyFont="1" applyFill="1" applyBorder="1" applyAlignment="1">
      <alignment horizontal="right" vertical="center"/>
    </xf>
    <xf numFmtId="178" fontId="68" fillId="0" borderId="86" xfId="0" applyNumberFormat="1" applyFont="1" applyBorder="1">
      <alignment vertical="center"/>
    </xf>
    <xf numFmtId="0" fontId="65" fillId="0" borderId="83" xfId="0" applyFont="1" applyBorder="1" applyAlignment="1">
      <alignment horizontal="left" vertical="center" shrinkToFit="1"/>
    </xf>
    <xf numFmtId="0" fontId="65" fillId="0" borderId="77" xfId="0" applyFont="1" applyBorder="1" applyAlignment="1"/>
    <xf numFmtId="0" fontId="65" fillId="0" borderId="81" xfId="0" applyFont="1" applyBorder="1" applyAlignment="1">
      <alignment horizontal="left" vertical="center" shrinkToFit="1"/>
    </xf>
    <xf numFmtId="0" fontId="65" fillId="0" borderId="81" xfId="0" applyFont="1" applyBorder="1" applyAlignment="1">
      <alignment horizontal="left" vertical="center"/>
    </xf>
    <xf numFmtId="0" fontId="65" fillId="0" borderId="98" xfId="0" applyFont="1" applyBorder="1" applyAlignment="1">
      <alignment horizontal="left" vertical="center"/>
    </xf>
    <xf numFmtId="0" fontId="65" fillId="0" borderId="98" xfId="0" applyFont="1" applyBorder="1" applyAlignment="1"/>
    <xf numFmtId="0" fontId="65" fillId="0" borderId="83" xfId="0" applyFont="1" applyBorder="1" applyAlignment="1"/>
    <xf numFmtId="0" fontId="65" fillId="0" borderId="98" xfId="0" applyFont="1" applyBorder="1" applyAlignment="1">
      <alignment horizontal="left" vertical="center" shrinkToFit="1"/>
    </xf>
    <xf numFmtId="0" fontId="65" fillId="0" borderId="98" xfId="0" applyFont="1" applyBorder="1" applyAlignment="1">
      <alignment horizontal="left"/>
    </xf>
    <xf numFmtId="0" fontId="65" fillId="0" borderId="90" xfId="0" applyFont="1" applyBorder="1" applyAlignment="1">
      <alignment horizontal="left" vertical="center"/>
    </xf>
    <xf numFmtId="0" fontId="65" fillId="0" borderId="114" xfId="0" applyFont="1" applyBorder="1" applyAlignment="1">
      <alignment horizontal="left" vertical="center" shrinkToFit="1"/>
    </xf>
    <xf numFmtId="0" fontId="65" fillId="0" borderId="114" xfId="0" applyFont="1" applyBorder="1" applyAlignment="1"/>
    <xf numFmtId="38" fontId="63" fillId="0" borderId="108" xfId="42" applyFont="1" applyFill="1" applyBorder="1">
      <alignment vertical="center"/>
    </xf>
    <xf numFmtId="181" fontId="65" fillId="0" borderId="92" xfId="42" applyNumberFormat="1" applyFont="1" applyFill="1" applyBorder="1" applyAlignment="1">
      <alignment horizontal="right" vertical="center"/>
    </xf>
    <xf numFmtId="179" fontId="68" fillId="0" borderId="116" xfId="0" applyNumberFormat="1" applyFont="1" applyBorder="1" applyAlignment="1">
      <alignment horizontal="center" vertical="center"/>
    </xf>
    <xf numFmtId="0" fontId="63" fillId="0" borderId="116" xfId="0" applyFont="1" applyBorder="1" applyAlignment="1">
      <alignment horizontal="left" vertical="center"/>
    </xf>
    <xf numFmtId="0" fontId="63" fillId="0" borderId="116" xfId="0" applyFont="1" applyBorder="1">
      <alignment vertical="center"/>
    </xf>
    <xf numFmtId="0" fontId="65" fillId="0" borderId="116" xfId="0" applyFont="1" applyBorder="1" applyAlignment="1">
      <alignment horizontal="right" vertical="center"/>
    </xf>
    <xf numFmtId="38" fontId="68" fillId="0" borderId="92" xfId="42" applyFont="1" applyFill="1" applyBorder="1">
      <alignment vertical="center"/>
    </xf>
    <xf numFmtId="179" fontId="65" fillId="0" borderId="0" xfId="0" applyNumberFormat="1" applyFont="1" applyAlignment="1">
      <alignment horizontal="center" vertical="center"/>
    </xf>
    <xf numFmtId="0" fontId="63" fillId="0" borderId="0" xfId="0" applyFont="1" applyAlignment="1">
      <alignment horizontal="left" vertical="center"/>
    </xf>
    <xf numFmtId="178" fontId="65" fillId="0" borderId="0" xfId="0" applyNumberFormat="1" applyFont="1" applyAlignment="1">
      <alignment horizontal="right" vertical="center"/>
    </xf>
    <xf numFmtId="0" fontId="63" fillId="0" borderId="93" xfId="0" applyFont="1" applyBorder="1" applyAlignment="1">
      <alignment horizontal="center" vertical="center"/>
    </xf>
    <xf numFmtId="0" fontId="68" fillId="0" borderId="0" xfId="0" applyFont="1" applyAlignment="1">
      <alignment horizontal="center" vertical="center"/>
    </xf>
    <xf numFmtId="0" fontId="68" fillId="0" borderId="0" xfId="0" applyFont="1">
      <alignment vertical="center"/>
    </xf>
    <xf numFmtId="0" fontId="68" fillId="0" borderId="104" xfId="0" applyFont="1" applyBorder="1" applyAlignment="1">
      <alignment horizontal="center" vertical="center"/>
    </xf>
    <xf numFmtId="0" fontId="65" fillId="0" borderId="0" xfId="52" applyFont="1" applyAlignment="1">
      <alignment horizontal="left" vertical="center" shrinkToFit="1"/>
    </xf>
    <xf numFmtId="0" fontId="65" fillId="0" borderId="0" xfId="52" applyFont="1" applyAlignment="1">
      <alignment horizontal="right" vertical="center" shrinkToFit="1"/>
    </xf>
    <xf numFmtId="38" fontId="63" fillId="0" borderId="76" xfId="42" applyFont="1" applyFill="1" applyBorder="1">
      <alignment vertical="center"/>
    </xf>
    <xf numFmtId="0" fontId="65" fillId="0" borderId="83" xfId="65" applyFont="1" applyBorder="1" applyAlignment="1">
      <alignment vertical="center" shrinkToFit="1"/>
    </xf>
    <xf numFmtId="0" fontId="65" fillId="0" borderId="83" xfId="65" applyFont="1" applyBorder="1" applyAlignment="1">
      <alignment horizontal="left" vertical="center" shrinkToFit="1"/>
    </xf>
    <xf numFmtId="0" fontId="64" fillId="39" borderId="117" xfId="0" applyFont="1" applyFill="1" applyBorder="1" applyAlignment="1">
      <alignment horizontal="center" vertical="center"/>
    </xf>
    <xf numFmtId="0" fontId="64" fillId="37" borderId="117" xfId="0" applyFont="1" applyFill="1" applyBorder="1" applyAlignment="1">
      <alignment horizontal="center" vertical="center"/>
    </xf>
    <xf numFmtId="0" fontId="64" fillId="39" borderId="119" xfId="0" applyFont="1" applyFill="1" applyBorder="1" applyAlignment="1">
      <alignment horizontal="center" vertical="center"/>
    </xf>
    <xf numFmtId="181" fontId="65" fillId="0" borderId="84" xfId="42" applyNumberFormat="1" applyFont="1" applyFill="1" applyBorder="1" applyAlignment="1">
      <alignment horizontal="right" vertical="center"/>
    </xf>
    <xf numFmtId="181" fontId="65" fillId="0" borderId="79" xfId="42" applyNumberFormat="1" applyFont="1" applyFill="1" applyBorder="1" applyAlignment="1">
      <alignment horizontal="right" vertical="center"/>
    </xf>
    <xf numFmtId="181" fontId="65" fillId="0" borderId="91" xfId="42" applyNumberFormat="1" applyFont="1" applyFill="1" applyBorder="1" applyAlignment="1">
      <alignment horizontal="right" vertical="center"/>
    </xf>
    <xf numFmtId="181" fontId="65" fillId="0" borderId="120" xfId="42" applyNumberFormat="1" applyFont="1" applyFill="1" applyBorder="1" applyAlignment="1">
      <alignment horizontal="right" vertical="center"/>
    </xf>
    <xf numFmtId="181" fontId="65" fillId="0" borderId="86" xfId="42" applyNumberFormat="1" applyFont="1" applyFill="1" applyBorder="1" applyAlignment="1">
      <alignment horizontal="right" vertical="center"/>
    </xf>
    <xf numFmtId="181" fontId="65" fillId="0" borderId="121" xfId="42" applyNumberFormat="1" applyFont="1" applyFill="1" applyBorder="1" applyAlignment="1">
      <alignment horizontal="right" vertical="center"/>
    </xf>
    <xf numFmtId="0" fontId="76" fillId="0" borderId="118" xfId="0" applyFont="1" applyBorder="1">
      <alignment vertical="center"/>
    </xf>
    <xf numFmtId="0" fontId="68" fillId="0" borderId="85" xfId="0" applyFont="1" applyBorder="1" applyAlignment="1">
      <alignment horizontal="center" vertical="center"/>
    </xf>
    <xf numFmtId="0" fontId="68" fillId="0" borderId="82" xfId="0" applyFont="1" applyBorder="1" applyAlignment="1">
      <alignment horizontal="center" vertical="center"/>
    </xf>
    <xf numFmtId="0" fontId="68" fillId="0" borderId="80" xfId="0" applyFont="1" applyBorder="1" applyAlignment="1">
      <alignment horizontal="center" vertical="center"/>
    </xf>
    <xf numFmtId="0" fontId="68" fillId="0" borderId="123" xfId="0" applyFont="1" applyBorder="1" applyAlignment="1">
      <alignment horizontal="center" vertical="center"/>
    </xf>
    <xf numFmtId="0" fontId="64" fillId="37" borderId="119" xfId="0" applyFont="1" applyFill="1" applyBorder="1" applyAlignment="1">
      <alignment horizontal="center" vertical="center"/>
    </xf>
    <xf numFmtId="6" fontId="65" fillId="0" borderId="84" xfId="65" applyNumberFormat="1" applyFont="1" applyBorder="1" applyAlignment="1">
      <alignment horizontal="right" vertical="center"/>
    </xf>
    <xf numFmtId="6" fontId="65" fillId="0" borderId="79" xfId="65" applyNumberFormat="1" applyFont="1" applyBorder="1" applyAlignment="1">
      <alignment horizontal="right" vertical="center"/>
    </xf>
    <xf numFmtId="6" fontId="65" fillId="0" borderId="126" xfId="65" applyNumberFormat="1" applyFont="1" applyBorder="1" applyAlignment="1">
      <alignment horizontal="right" vertical="center"/>
    </xf>
    <xf numFmtId="6" fontId="63" fillId="0" borderId="127" xfId="65" applyNumberFormat="1" applyFont="1" applyBorder="1" applyAlignment="1">
      <alignment horizontal="right" vertical="center"/>
    </xf>
    <xf numFmtId="6" fontId="63" fillId="0" borderId="79" xfId="65" applyNumberFormat="1" applyFont="1" applyBorder="1" applyAlignment="1">
      <alignment horizontal="right" vertical="center"/>
    </xf>
    <xf numFmtId="176" fontId="65" fillId="0" borderId="79" xfId="0" applyNumberFormat="1" applyFont="1" applyBorder="1" applyAlignment="1">
      <alignment horizontal="right" vertical="center"/>
    </xf>
    <xf numFmtId="176" fontId="65" fillId="0" borderId="126" xfId="0" applyNumberFormat="1" applyFont="1" applyBorder="1" applyAlignment="1">
      <alignment horizontal="right" vertical="center"/>
    </xf>
    <xf numFmtId="180" fontId="65" fillId="0" borderId="79" xfId="0" applyNumberFormat="1" applyFont="1" applyBorder="1" applyAlignment="1">
      <alignment horizontal="right" vertical="center"/>
    </xf>
    <xf numFmtId="6" fontId="65" fillId="0" borderId="79" xfId="0" applyNumberFormat="1" applyFont="1" applyBorder="1" applyAlignment="1">
      <alignment horizontal="right" vertical="center"/>
    </xf>
    <xf numFmtId="6" fontId="65" fillId="0" borderId="126" xfId="0" applyNumberFormat="1" applyFont="1" applyBorder="1" applyAlignment="1">
      <alignment horizontal="right" vertical="center"/>
    </xf>
    <xf numFmtId="180" fontId="65" fillId="0" borderId="126" xfId="0" applyNumberFormat="1" applyFont="1" applyBorder="1" applyAlignment="1">
      <alignment horizontal="right" vertical="center"/>
    </xf>
    <xf numFmtId="5" fontId="65" fillId="0" borderId="84" xfId="0" applyNumberFormat="1" applyFont="1" applyBorder="1" applyAlignment="1">
      <alignment horizontal="right" vertical="center"/>
    </xf>
    <xf numFmtId="5" fontId="65" fillId="0" borderId="79" xfId="0" applyNumberFormat="1" applyFont="1" applyBorder="1" applyAlignment="1">
      <alignment horizontal="right" vertical="center"/>
    </xf>
    <xf numFmtId="176" fontId="65" fillId="0" borderId="79" xfId="0" applyNumberFormat="1" applyFont="1" applyBorder="1" applyAlignment="1">
      <alignment horizontal="right" vertical="center" wrapText="1"/>
    </xf>
    <xf numFmtId="6" fontId="65" fillId="0" borderId="128" xfId="65" applyNumberFormat="1" applyFont="1" applyBorder="1" applyAlignment="1">
      <alignment horizontal="right" vertical="center"/>
    </xf>
    <xf numFmtId="6" fontId="69" fillId="0" borderId="127" xfId="65" applyNumberFormat="1" applyFont="1" applyBorder="1" applyAlignment="1">
      <alignment horizontal="right" vertical="center"/>
    </xf>
    <xf numFmtId="180" fontId="65" fillId="0" borderId="127" xfId="0" applyNumberFormat="1" applyFont="1" applyBorder="1" applyAlignment="1">
      <alignment horizontal="right" vertical="center"/>
    </xf>
    <xf numFmtId="176" fontId="65" fillId="0" borderId="127" xfId="0" applyNumberFormat="1" applyFont="1" applyBorder="1" applyAlignment="1">
      <alignment horizontal="right" vertical="center"/>
    </xf>
    <xf numFmtId="176" fontId="65" fillId="0" borderId="129" xfId="0" applyNumberFormat="1" applyFont="1" applyBorder="1" applyAlignment="1">
      <alignment horizontal="right" vertical="center"/>
    </xf>
    <xf numFmtId="176" fontId="65" fillId="0" borderId="84" xfId="0" applyNumberFormat="1" applyFont="1" applyBorder="1" applyAlignment="1">
      <alignment horizontal="right" vertical="center"/>
    </xf>
    <xf numFmtId="6" fontId="65" fillId="0" borderId="127" xfId="0" applyNumberFormat="1" applyFont="1" applyBorder="1" applyAlignment="1">
      <alignment horizontal="right" vertical="center"/>
    </xf>
    <xf numFmtId="176" fontId="65" fillId="0" borderId="126" xfId="0" applyNumberFormat="1" applyFont="1" applyBorder="1" applyAlignment="1">
      <alignment horizontal="right" vertical="center" wrapText="1"/>
    </xf>
    <xf numFmtId="6" fontId="65" fillId="0" borderId="127" xfId="65" applyNumberFormat="1" applyFont="1" applyBorder="1" applyAlignment="1">
      <alignment horizontal="right" vertical="center"/>
    </xf>
    <xf numFmtId="6" fontId="65" fillId="0" borderId="129" xfId="65" applyNumberFormat="1" applyFont="1" applyBorder="1" applyAlignment="1">
      <alignment horizontal="right" vertical="center"/>
    </xf>
    <xf numFmtId="176" fontId="65" fillId="0" borderId="84" xfId="0" applyNumberFormat="1" applyFont="1" applyBorder="1" applyAlignment="1">
      <alignment horizontal="right" vertical="center" wrapText="1"/>
    </xf>
    <xf numFmtId="176" fontId="65" fillId="0" borderId="127" xfId="0" applyNumberFormat="1" applyFont="1" applyBorder="1" applyAlignment="1">
      <alignment horizontal="right" vertical="center" wrapText="1"/>
    </xf>
    <xf numFmtId="5" fontId="65" fillId="0" borderId="126" xfId="0" applyNumberFormat="1" applyFont="1" applyBorder="1" applyAlignment="1">
      <alignment horizontal="right" vertical="center"/>
    </xf>
    <xf numFmtId="176" fontId="65" fillId="0" borderId="130" xfId="0" applyNumberFormat="1" applyFont="1" applyBorder="1" applyAlignment="1">
      <alignment horizontal="right" vertical="center"/>
    </xf>
    <xf numFmtId="181" fontId="65" fillId="0" borderId="122" xfId="0" applyNumberFormat="1" applyFont="1" applyBorder="1" applyAlignment="1">
      <alignment horizontal="right" vertical="center"/>
    </xf>
    <xf numFmtId="181" fontId="65" fillId="0" borderId="131" xfId="42" applyNumberFormat="1" applyFont="1" applyFill="1" applyBorder="1" applyAlignment="1">
      <alignment horizontal="right" vertical="center"/>
    </xf>
    <xf numFmtId="0" fontId="63" fillId="0" borderId="103" xfId="0" applyFont="1" applyBorder="1">
      <alignment vertical="center"/>
    </xf>
    <xf numFmtId="0" fontId="63" fillId="0" borderId="132" xfId="0" applyFont="1" applyBorder="1">
      <alignment vertical="center"/>
    </xf>
    <xf numFmtId="0" fontId="63" fillId="0" borderId="133" xfId="0" applyFont="1" applyBorder="1">
      <alignment vertical="center"/>
    </xf>
    <xf numFmtId="0" fontId="63" fillId="0" borderId="134" xfId="0" applyFont="1" applyBorder="1">
      <alignment vertical="center"/>
    </xf>
    <xf numFmtId="0" fontId="68" fillId="0" borderId="103" xfId="0" applyFont="1" applyBorder="1">
      <alignment vertical="center"/>
    </xf>
    <xf numFmtId="0" fontId="65" fillId="0" borderId="103" xfId="0" applyFont="1" applyBorder="1">
      <alignment vertical="center"/>
    </xf>
    <xf numFmtId="0" fontId="65" fillId="0" borderId="132" xfId="0" applyFont="1" applyBorder="1">
      <alignment vertical="center"/>
    </xf>
    <xf numFmtId="0" fontId="65" fillId="0" borderId="133" xfId="0" applyFont="1" applyBorder="1">
      <alignment vertical="center"/>
    </xf>
    <xf numFmtId="0" fontId="68" fillId="0" borderId="135" xfId="0" applyFont="1" applyBorder="1" applyAlignment="1">
      <alignment horizontal="center" vertical="center"/>
    </xf>
    <xf numFmtId="0" fontId="68" fillId="0" borderId="118" xfId="0" applyFont="1" applyBorder="1" applyAlignment="1">
      <alignment horizontal="center" vertical="center"/>
    </xf>
    <xf numFmtId="0" fontId="68" fillId="0" borderId="124" xfId="0" applyFont="1" applyBorder="1" applyAlignment="1">
      <alignment horizontal="center" vertical="center"/>
    </xf>
    <xf numFmtId="0" fontId="63" fillId="0" borderId="136" xfId="0" applyFont="1" applyBorder="1">
      <alignment vertical="center"/>
    </xf>
    <xf numFmtId="0" fontId="68" fillId="0" borderId="125" xfId="0" applyFont="1" applyBorder="1" applyAlignment="1">
      <alignment horizontal="center" vertical="center"/>
    </xf>
    <xf numFmtId="0" fontId="68" fillId="0" borderId="137" xfId="0" applyFont="1" applyBorder="1" applyAlignment="1">
      <alignment horizontal="center" vertical="center"/>
    </xf>
    <xf numFmtId="38" fontId="63" fillId="0" borderId="76" xfId="42" applyFont="1" applyFill="1" applyBorder="1" applyAlignment="1">
      <alignment horizontal="center" vertical="center"/>
    </xf>
    <xf numFmtId="38" fontId="68" fillId="0" borderId="76" xfId="42" applyFont="1" applyFill="1" applyBorder="1">
      <alignment vertical="center"/>
    </xf>
    <xf numFmtId="0" fontId="63" fillId="0" borderId="138" xfId="0" applyFont="1" applyBorder="1">
      <alignment vertical="center"/>
    </xf>
    <xf numFmtId="0" fontId="63" fillId="0" borderId="139" xfId="0" applyFont="1" applyBorder="1">
      <alignment vertical="center"/>
    </xf>
    <xf numFmtId="0" fontId="63" fillId="0" borderId="141" xfId="0" applyFont="1" applyBorder="1">
      <alignment vertical="center"/>
    </xf>
    <xf numFmtId="0" fontId="63" fillId="0" borderId="140" xfId="0" applyFont="1" applyBorder="1">
      <alignment vertical="center"/>
    </xf>
    <xf numFmtId="38" fontId="63" fillId="0" borderId="112" xfId="42" applyFont="1" applyFill="1" applyBorder="1">
      <alignment vertical="center"/>
    </xf>
    <xf numFmtId="0" fontId="68" fillId="0" borderId="111" xfId="0" applyFont="1" applyBorder="1" applyAlignment="1">
      <alignment horizontal="center" vertical="center"/>
    </xf>
    <xf numFmtId="178" fontId="68" fillId="0" borderId="142" xfId="0" applyNumberFormat="1" applyFont="1" applyBorder="1" applyAlignment="1">
      <alignment horizontal="center" vertical="center"/>
    </xf>
    <xf numFmtId="179" fontId="65" fillId="0" borderId="100" xfId="0" applyNumberFormat="1" applyFont="1" applyBorder="1" applyAlignment="1">
      <alignment horizontal="center" vertical="center"/>
    </xf>
    <xf numFmtId="179" fontId="65" fillId="0" borderId="101" xfId="0" applyNumberFormat="1" applyFont="1" applyBorder="1" applyAlignment="1">
      <alignment horizontal="center" vertical="center"/>
    </xf>
    <xf numFmtId="179" fontId="65" fillId="0" borderId="102" xfId="0" applyNumberFormat="1" applyFont="1" applyBorder="1" applyAlignment="1">
      <alignment horizontal="center" vertical="center"/>
    </xf>
    <xf numFmtId="179" fontId="65" fillId="0" borderId="107" xfId="0" applyNumberFormat="1" applyFont="1" applyBorder="1" applyAlignment="1">
      <alignment horizontal="center" vertical="center"/>
    </xf>
    <xf numFmtId="179" fontId="65" fillId="0" borderId="115" xfId="0" applyNumberFormat="1" applyFont="1" applyBorder="1" applyAlignment="1">
      <alignment horizontal="center" vertical="center"/>
    </xf>
    <xf numFmtId="179" fontId="65" fillId="0" borderId="112" xfId="0" applyNumberFormat="1" applyFont="1" applyBorder="1" applyAlignment="1">
      <alignment horizontal="center" vertical="center"/>
    </xf>
    <xf numFmtId="179" fontId="65" fillId="0" borderId="96" xfId="0" applyNumberFormat="1" applyFont="1" applyBorder="1" applyAlignment="1">
      <alignment horizontal="center" vertical="center"/>
    </xf>
    <xf numFmtId="179" fontId="65" fillId="0" borderId="74" xfId="0" applyNumberFormat="1" applyFont="1" applyBorder="1" applyAlignment="1">
      <alignment horizontal="center" vertical="center"/>
    </xf>
    <xf numFmtId="179" fontId="65" fillId="0" borderId="94" xfId="0" applyNumberFormat="1" applyFont="1" applyBorder="1" applyAlignment="1">
      <alignment horizontal="center" vertical="center"/>
    </xf>
    <xf numFmtId="179" fontId="65" fillId="0" borderId="96" xfId="0" applyNumberFormat="1" applyFont="1" applyBorder="1" applyAlignment="1">
      <alignment horizontal="center" vertical="center" wrapText="1"/>
    </xf>
    <xf numFmtId="179" fontId="65" fillId="0" borderId="74" xfId="0" applyNumberFormat="1" applyFont="1" applyBorder="1" applyAlignment="1">
      <alignment horizontal="center" vertical="center" wrapText="1"/>
    </xf>
    <xf numFmtId="179" fontId="65" fillId="0" borderId="94" xfId="0" applyNumberFormat="1" applyFont="1" applyBorder="1" applyAlignment="1">
      <alignment horizontal="center" vertical="center" wrapText="1"/>
    </xf>
    <xf numFmtId="179" fontId="65" fillId="0" borderId="100" xfId="0" applyNumberFormat="1" applyFont="1" applyBorder="1" applyAlignment="1">
      <alignment horizontal="center" vertical="center" wrapText="1"/>
    </xf>
    <xf numFmtId="179" fontId="65" fillId="0" borderId="101" xfId="0" applyNumberFormat="1" applyFont="1" applyBorder="1" applyAlignment="1">
      <alignment horizontal="center" vertical="center" wrapText="1"/>
    </xf>
    <xf numFmtId="179" fontId="65" fillId="0" borderId="102" xfId="0" applyNumberFormat="1" applyFont="1" applyBorder="1" applyAlignment="1">
      <alignment horizontal="center" vertical="center" wrapText="1"/>
    </xf>
    <xf numFmtId="178" fontId="68" fillId="0" borderId="107" xfId="0" applyNumberFormat="1" applyFont="1" applyBorder="1" applyAlignment="1">
      <alignment horizontal="center" vertical="center"/>
    </xf>
    <xf numFmtId="178" fontId="68" fillId="0" borderId="112" xfId="0" applyNumberFormat="1" applyFont="1" applyBorder="1" applyAlignment="1">
      <alignment horizontal="center" vertical="center"/>
    </xf>
    <xf numFmtId="0" fontId="73" fillId="40" borderId="0" xfId="0" applyFont="1" applyFill="1" applyAlignment="1">
      <alignment horizontal="center" vertical="top" wrapText="1"/>
    </xf>
    <xf numFmtId="0" fontId="73" fillId="40" borderId="0" xfId="0" applyFont="1" applyFill="1" applyAlignment="1">
      <alignment horizontal="center" vertical="top"/>
    </xf>
    <xf numFmtId="0" fontId="28" fillId="35" borderId="11" xfId="0" applyFont="1" applyFill="1" applyBorder="1" applyAlignment="1" applyProtection="1">
      <alignment horizontal="right" vertical="center"/>
      <protection locked="0"/>
    </xf>
    <xf numFmtId="0" fontId="28" fillId="35" borderId="67" xfId="0" applyFont="1" applyFill="1" applyBorder="1" applyAlignment="1" applyProtection="1">
      <alignment horizontal="right" vertical="center"/>
      <protection locked="0"/>
    </xf>
    <xf numFmtId="0" fontId="28" fillId="35" borderId="10" xfId="0" applyFont="1" applyFill="1" applyBorder="1" applyAlignment="1" applyProtection="1">
      <alignment horizontal="right" vertical="center"/>
      <protection locked="0"/>
    </xf>
    <xf numFmtId="0" fontId="27" fillId="33" borderId="0" xfId="0" applyFont="1" applyFill="1" applyAlignment="1">
      <alignment horizontal="right" vertical="center" wrapText="1"/>
    </xf>
    <xf numFmtId="0" fontId="32" fillId="33" borderId="48" xfId="0" applyFont="1" applyFill="1" applyBorder="1" applyAlignment="1">
      <alignment horizontal="left" vertical="center"/>
    </xf>
    <xf numFmtId="0" fontId="32" fillId="33" borderId="49" xfId="0" applyFont="1" applyFill="1" applyBorder="1" applyAlignment="1">
      <alignment horizontal="left" vertical="center"/>
    </xf>
    <xf numFmtId="14" fontId="19" fillId="33" borderId="0" xfId="0" applyNumberFormat="1" applyFont="1" applyFill="1" applyAlignment="1">
      <alignment horizontal="right" vertical="center"/>
    </xf>
    <xf numFmtId="9" fontId="26" fillId="35" borderId="11" xfId="0" applyNumberFormat="1" applyFont="1" applyFill="1" applyBorder="1" applyAlignment="1" applyProtection="1">
      <alignment horizontal="center" vertical="center"/>
      <protection locked="0"/>
    </xf>
    <xf numFmtId="9" fontId="26" fillId="35" borderId="10" xfId="0" applyNumberFormat="1" applyFont="1" applyFill="1" applyBorder="1" applyAlignment="1" applyProtection="1">
      <alignment horizontal="center" vertical="center"/>
      <protection locked="0"/>
    </xf>
    <xf numFmtId="0" fontId="24" fillId="33" borderId="38" xfId="0" applyFont="1" applyFill="1" applyBorder="1" applyAlignment="1">
      <alignment horizontal="center" vertical="center"/>
    </xf>
    <xf numFmtId="0" fontId="24" fillId="33" borderId="39" xfId="0" applyFont="1" applyFill="1" applyBorder="1" applyAlignment="1">
      <alignment horizontal="center" vertical="center"/>
    </xf>
    <xf numFmtId="0" fontId="24" fillId="33" borderId="40" xfId="0" applyFont="1" applyFill="1" applyBorder="1" applyAlignment="1">
      <alignment horizontal="center" vertical="center"/>
    </xf>
    <xf numFmtId="0" fontId="38" fillId="33" borderId="66" xfId="0" applyFont="1" applyFill="1" applyBorder="1" applyAlignment="1">
      <alignment horizontal="left" vertical="center" wrapText="1"/>
    </xf>
    <xf numFmtId="0" fontId="43" fillId="0" borderId="66" xfId="0" applyFont="1" applyBorder="1" applyAlignment="1">
      <alignment horizontal="right" vertical="center" wrapText="1"/>
    </xf>
    <xf numFmtId="0" fontId="49" fillId="33" borderId="74" xfId="0" applyFont="1" applyFill="1" applyBorder="1" applyAlignment="1">
      <alignment horizontal="right" vertical="center"/>
    </xf>
    <xf numFmtId="0" fontId="48" fillId="33" borderId="0" xfId="0" applyFont="1" applyFill="1" applyAlignment="1">
      <alignment horizontal="right" vertical="center"/>
    </xf>
    <xf numFmtId="0" fontId="46" fillId="0" borderId="0" xfId="0" applyFont="1" applyAlignment="1">
      <alignment horizontal="left" vertical="center" wrapText="1"/>
    </xf>
    <xf numFmtId="0" fontId="25" fillId="35" borderId="11" xfId="0" applyFont="1" applyFill="1" applyBorder="1" applyAlignment="1">
      <alignment horizontal="right" vertical="center"/>
    </xf>
    <xf numFmtId="0" fontId="25" fillId="35" borderId="67" xfId="0" applyFont="1" applyFill="1" applyBorder="1" applyAlignment="1">
      <alignment horizontal="right" vertical="center"/>
    </xf>
    <xf numFmtId="0" fontId="25" fillId="35" borderId="10" xfId="0" applyFont="1" applyFill="1" applyBorder="1" applyAlignment="1">
      <alignment horizontal="right" vertical="center"/>
    </xf>
    <xf numFmtId="9" fontId="33" fillId="35" borderId="11" xfId="0" applyNumberFormat="1" applyFont="1" applyFill="1" applyBorder="1" applyAlignment="1" applyProtection="1">
      <alignment horizontal="center" vertical="center"/>
      <protection locked="0"/>
    </xf>
    <xf numFmtId="9" fontId="33" fillId="35" borderId="10" xfId="0" applyNumberFormat="1" applyFont="1" applyFill="1" applyBorder="1" applyAlignment="1" applyProtection="1">
      <alignment horizontal="center" vertical="center"/>
      <protection locked="0"/>
    </xf>
    <xf numFmtId="0" fontId="62" fillId="36" borderId="71" xfId="0" applyFont="1" applyFill="1" applyBorder="1" applyAlignment="1" applyProtection="1">
      <alignment horizontal="left" vertical="center" shrinkToFit="1"/>
      <protection hidden="1"/>
    </xf>
    <xf numFmtId="0" fontId="62" fillId="36" borderId="75" xfId="0" applyFont="1" applyFill="1" applyBorder="1" applyAlignment="1" applyProtection="1">
      <alignment horizontal="left" vertical="center" shrinkToFit="1"/>
      <protection hidden="1"/>
    </xf>
    <xf numFmtId="0" fontId="61" fillId="38" borderId="25" xfId="0" applyFont="1" applyFill="1" applyBorder="1" applyAlignment="1" applyProtection="1">
      <alignment horizontal="center" vertical="center" shrinkToFit="1"/>
      <protection hidden="1"/>
    </xf>
    <xf numFmtId="0" fontId="61" fillId="38" borderId="78" xfId="0" applyFont="1" applyFill="1" applyBorder="1" applyAlignment="1" applyProtection="1">
      <alignment horizontal="center" vertical="center" shrinkToFit="1"/>
      <protection hidden="1"/>
    </xf>
  </cellXfs>
  <cellStyles count="67">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3"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通貨 2" xfId="63" xr:uid="{FAFB742A-0274-4A7C-B6DC-51DE4EBAFD98}"/>
    <cellStyle name="入力" xfId="9" builtinId="20" customBuiltin="1"/>
    <cellStyle name="標準" xfId="0" builtinId="0"/>
    <cellStyle name="標準 11" xfId="52" xr:uid="{03692B90-EC94-432C-A3FA-C86531335382}"/>
    <cellStyle name="標準 12" xfId="53" xr:uid="{61BAD613-57CE-487A-B9B4-0852D8B55B44}"/>
    <cellStyle name="標準 13" xfId="54" xr:uid="{542496B3-0F11-4B7F-BBC3-BF71D57931D4}"/>
    <cellStyle name="標準 14" xfId="55" xr:uid="{22A4C45D-7042-4924-9D00-B571938A2105}"/>
    <cellStyle name="標準 15" xfId="48" xr:uid="{A46C73F2-C6AD-4119-B5E6-6755561BEDC1}"/>
    <cellStyle name="標準 16" xfId="49" xr:uid="{3CD29772-B2B0-43CD-8E1B-D657523AE487}"/>
    <cellStyle name="標準 19" xfId="56" xr:uid="{28CD936F-8D2A-4A4B-9363-EF403D00903E}"/>
    <cellStyle name="標準 2" xfId="64" xr:uid="{AF024103-8938-4EFD-B61C-E4556E64255A}"/>
    <cellStyle name="標準 20" xfId="47" xr:uid="{94CA4A40-438F-41CB-A6C0-6944DC20CB39}"/>
    <cellStyle name="標準 21" xfId="50" xr:uid="{10A3A035-A4C0-4215-82CE-3CEFFA4BEDCF}"/>
    <cellStyle name="標準 22" xfId="51" xr:uid="{65EA15F8-A2E9-4AEE-B8BF-78CCC8B0CC6C}"/>
    <cellStyle name="標準 23" xfId="46" xr:uid="{D4FE0481-8E87-454E-B3A9-3392E9A3C148}"/>
    <cellStyle name="標準 25" xfId="45" xr:uid="{07796150-24FB-452F-BD36-4B547CDF5AE4}"/>
    <cellStyle name="標準 27" xfId="44" xr:uid="{5913BE83-5ECA-4276-95A1-88AB3BA7255B}"/>
    <cellStyle name="標準 28" xfId="65" xr:uid="{DE716AD7-9F97-4177-8F30-CF27C3D6AA31}"/>
    <cellStyle name="標準 29" xfId="66" xr:uid="{54B59AC8-4BE0-401B-B9BA-AB3838C60A36}"/>
    <cellStyle name="標準 4" xfId="57" xr:uid="{FA6C481D-E137-4C8F-A8AD-93DC707753A8}"/>
    <cellStyle name="標準 5" xfId="58" xr:uid="{AC599171-B474-4C86-87AD-117C8B095271}"/>
    <cellStyle name="標準 6" xfId="59" xr:uid="{2C84A1FF-9568-4522-B334-9B4FF01149DD}"/>
    <cellStyle name="標準 7" xfId="60" xr:uid="{28C7C87F-2ACF-4243-B3F7-7393D14B5CD4}"/>
    <cellStyle name="標準 8" xfId="61" xr:uid="{EBFB9B35-5D4B-4623-86F3-035E4065B932}"/>
    <cellStyle name="標準 9" xfId="62" xr:uid="{53444A8A-495D-4362-B301-682720E2A68E}"/>
    <cellStyle name="良い" xfId="6" builtinId="26" customBuiltin="1"/>
  </cellStyles>
  <dxfs count="0"/>
  <tableStyles count="0" defaultTableStyle="TableStyleMedium2" defaultPivotStyle="PivotStyleLight16"/>
  <colors>
    <mruColors>
      <color rgb="FFFFCC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146026</xdr:colOff>
      <xdr:row>1</xdr:row>
      <xdr:rowOff>21775</xdr:rowOff>
    </xdr:from>
    <xdr:to>
      <xdr:col>9</xdr:col>
      <xdr:colOff>0</xdr:colOff>
      <xdr:row>1</xdr:row>
      <xdr:rowOff>357572</xdr:rowOff>
    </xdr:to>
    <xdr:pic>
      <xdr:nvPicPr>
        <xdr:cNvPr id="2" name="図 1" descr="山田繊維">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7576" y="231325"/>
          <a:ext cx="2344294" cy="3357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146026</xdr:colOff>
      <xdr:row>1</xdr:row>
      <xdr:rowOff>21775</xdr:rowOff>
    </xdr:from>
    <xdr:to>
      <xdr:col>9</xdr:col>
      <xdr:colOff>0</xdr:colOff>
      <xdr:row>1</xdr:row>
      <xdr:rowOff>357572</xdr:rowOff>
    </xdr:to>
    <xdr:pic>
      <xdr:nvPicPr>
        <xdr:cNvPr id="2" name="図 1" descr="山田繊維">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7576" y="231325"/>
          <a:ext cx="2336824" cy="3357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155866</xdr:colOff>
      <xdr:row>10</xdr:row>
      <xdr:rowOff>238126</xdr:rowOff>
    </xdr:from>
    <xdr:to>
      <xdr:col>1</xdr:col>
      <xdr:colOff>1108366</xdr:colOff>
      <xdr:row>12</xdr:row>
      <xdr:rowOff>79376</xdr:rowOff>
    </xdr:to>
    <xdr:sp macro="" textlink="">
      <xdr:nvSpPr>
        <xdr:cNvPr id="13" name="円/楕円 12">
          <a:extLst>
            <a:ext uri="{FF2B5EF4-FFF2-40B4-BE49-F238E27FC236}">
              <a16:creationId xmlns:a16="http://schemas.microsoft.com/office/drawing/2014/main" id="{00000000-0008-0000-0200-00000D000000}"/>
            </a:ext>
          </a:extLst>
        </xdr:cNvPr>
        <xdr:cNvSpPr/>
      </xdr:nvSpPr>
      <xdr:spPr>
        <a:xfrm>
          <a:off x="616241" y="3397251"/>
          <a:ext cx="952500" cy="539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207818</xdr:colOff>
      <xdr:row>15</xdr:row>
      <xdr:rowOff>17318</xdr:rowOff>
    </xdr:from>
    <xdr:to>
      <xdr:col>1</xdr:col>
      <xdr:colOff>1091046</xdr:colOff>
      <xdr:row>16</xdr:row>
      <xdr:rowOff>69272</xdr:rowOff>
    </xdr:to>
    <xdr:sp macro="" textlink="">
      <xdr:nvSpPr>
        <xdr:cNvPr id="16" name="円/楕円 15">
          <a:extLst>
            <a:ext uri="{FF2B5EF4-FFF2-40B4-BE49-F238E27FC236}">
              <a16:creationId xmlns:a16="http://schemas.microsoft.com/office/drawing/2014/main" id="{00000000-0008-0000-0200-000010000000}"/>
            </a:ext>
          </a:extLst>
        </xdr:cNvPr>
        <xdr:cNvSpPr/>
      </xdr:nvSpPr>
      <xdr:spPr>
        <a:xfrm>
          <a:off x="522143" y="4836968"/>
          <a:ext cx="883228" cy="49010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917862</xdr:colOff>
      <xdr:row>25</xdr:row>
      <xdr:rowOff>17319</xdr:rowOff>
    </xdr:from>
    <xdr:to>
      <xdr:col>9</xdr:col>
      <xdr:colOff>277089</xdr:colOff>
      <xdr:row>26</xdr:row>
      <xdr:rowOff>363683</xdr:rowOff>
    </xdr:to>
    <xdr:sp macro="" textlink="">
      <xdr:nvSpPr>
        <xdr:cNvPr id="5" name="円/楕円 4">
          <a:extLst>
            <a:ext uri="{FF2B5EF4-FFF2-40B4-BE49-F238E27FC236}">
              <a16:creationId xmlns:a16="http://schemas.microsoft.com/office/drawing/2014/main" id="{00000000-0008-0000-0200-000005000000}"/>
            </a:ext>
          </a:extLst>
        </xdr:cNvPr>
        <xdr:cNvSpPr/>
      </xdr:nvSpPr>
      <xdr:spPr>
        <a:xfrm>
          <a:off x="13456226" y="9421092"/>
          <a:ext cx="277090" cy="77931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ymds.co.jp/product/"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71"/>
  <sheetViews>
    <sheetView zoomScale="70" zoomScaleNormal="70" workbookViewId="0">
      <selection activeCell="J4" sqref="J4"/>
    </sheetView>
  </sheetViews>
  <sheetFormatPr defaultRowHeight="19.5" x14ac:dyDescent="0.15"/>
  <cols>
    <col min="1" max="1" width="24.375" style="270" customWidth="1"/>
    <col min="2" max="2" width="14.625" style="271" bestFit="1" customWidth="1"/>
    <col min="3" max="3" width="75" style="157" bestFit="1" customWidth="1"/>
    <col min="4" max="4" width="58.875" style="157" bestFit="1" customWidth="1"/>
    <col min="5" max="5" width="10.125" style="272" bestFit="1" customWidth="1"/>
    <col min="6" max="7" width="9" style="157" hidden="1" customWidth="1"/>
    <col min="8" max="8" width="3.5" style="157" bestFit="1" customWidth="1"/>
    <col min="9" max="16384" width="9" style="157"/>
  </cols>
  <sheetData>
    <row r="1" spans="1:8" ht="30" customHeight="1" x14ac:dyDescent="0.15">
      <c r="A1" s="283" t="s">
        <v>1024</v>
      </c>
      <c r="B1" s="283" t="s">
        <v>13</v>
      </c>
      <c r="C1" s="283" t="s">
        <v>0</v>
      </c>
      <c r="D1" s="283" t="s">
        <v>1</v>
      </c>
      <c r="E1" s="296" t="s">
        <v>1146</v>
      </c>
      <c r="F1" s="341" t="s">
        <v>108</v>
      </c>
      <c r="G1" s="273" t="s">
        <v>109</v>
      </c>
      <c r="H1" s="274"/>
    </row>
    <row r="2" spans="1:8" x14ac:dyDescent="0.15">
      <c r="A2" s="357">
        <v>7</v>
      </c>
      <c r="B2" s="280" t="s">
        <v>861</v>
      </c>
      <c r="C2" s="281" t="s">
        <v>862</v>
      </c>
      <c r="D2" s="179" t="s">
        <v>863</v>
      </c>
      <c r="E2" s="297">
        <v>4500</v>
      </c>
      <c r="F2" s="279">
        <f>E2*こちらの注文書シートをご利用ください!$H$9</f>
        <v>0</v>
      </c>
      <c r="G2" s="327"/>
    </row>
    <row r="3" spans="1:8" x14ac:dyDescent="0.15">
      <c r="A3" s="357"/>
      <c r="B3" s="158" t="s">
        <v>864</v>
      </c>
      <c r="C3" s="159" t="s">
        <v>862</v>
      </c>
      <c r="D3" s="160" t="s">
        <v>865</v>
      </c>
      <c r="E3" s="298">
        <v>4500</v>
      </c>
      <c r="F3" s="279">
        <f>E3*こちらの注文書シートをご利用ください!$H$9</f>
        <v>0</v>
      </c>
      <c r="G3" s="327"/>
    </row>
    <row r="4" spans="1:8" x14ac:dyDescent="0.15">
      <c r="A4" s="357"/>
      <c r="B4" s="158" t="s">
        <v>866</v>
      </c>
      <c r="C4" s="159" t="s">
        <v>867</v>
      </c>
      <c r="D4" s="160" t="s">
        <v>868</v>
      </c>
      <c r="E4" s="298">
        <v>4500</v>
      </c>
      <c r="F4" s="279">
        <f>E4*こちらの注文書シートをご利用ください!$H$9</f>
        <v>0</v>
      </c>
      <c r="G4" s="327"/>
    </row>
    <row r="5" spans="1:8" x14ac:dyDescent="0.15">
      <c r="A5" s="357"/>
      <c r="B5" s="158" t="s">
        <v>870</v>
      </c>
      <c r="C5" s="159" t="s">
        <v>867</v>
      </c>
      <c r="D5" s="160" t="s">
        <v>871</v>
      </c>
      <c r="E5" s="298">
        <v>4500</v>
      </c>
      <c r="F5" s="279">
        <f>E5*こちらの注文書シートをご利用ください!$H$9</f>
        <v>0</v>
      </c>
      <c r="G5" s="327"/>
    </row>
    <row r="6" spans="1:8" x14ac:dyDescent="0.15">
      <c r="A6" s="357"/>
      <c r="B6" s="158" t="s">
        <v>869</v>
      </c>
      <c r="C6" s="159" t="s">
        <v>862</v>
      </c>
      <c r="D6" s="160" t="s">
        <v>683</v>
      </c>
      <c r="E6" s="298">
        <v>4500</v>
      </c>
      <c r="F6" s="279">
        <f>E6*こちらの注文書シートをご利用ください!$H$9</f>
        <v>0</v>
      </c>
      <c r="G6" s="327"/>
    </row>
    <row r="7" spans="1:8" x14ac:dyDescent="0.15">
      <c r="A7" s="357"/>
      <c r="B7" s="158" t="s">
        <v>872</v>
      </c>
      <c r="C7" s="159" t="s">
        <v>862</v>
      </c>
      <c r="D7" s="160" t="s">
        <v>873</v>
      </c>
      <c r="E7" s="298">
        <v>4500</v>
      </c>
      <c r="F7" s="279">
        <f>E7*こちらの注文書シートをご利用ください!$H$9</f>
        <v>0</v>
      </c>
      <c r="G7" s="327"/>
    </row>
    <row r="8" spans="1:8" x14ac:dyDescent="0.15">
      <c r="A8" s="357"/>
      <c r="B8" s="158" t="s">
        <v>874</v>
      </c>
      <c r="C8" s="159" t="s">
        <v>867</v>
      </c>
      <c r="D8" s="160" t="s">
        <v>875</v>
      </c>
      <c r="E8" s="298">
        <v>4500</v>
      </c>
      <c r="F8" s="279">
        <f>E8*こちらの注文書シートをご利用ください!$H$9</f>
        <v>0</v>
      </c>
      <c r="G8" s="327"/>
    </row>
    <row r="9" spans="1:8" x14ac:dyDescent="0.15">
      <c r="A9" s="357"/>
      <c r="B9" s="158" t="s">
        <v>876</v>
      </c>
      <c r="C9" s="159" t="s">
        <v>862</v>
      </c>
      <c r="D9" s="160" t="s">
        <v>877</v>
      </c>
      <c r="E9" s="298">
        <v>4500</v>
      </c>
      <c r="F9" s="279">
        <f>E9*こちらの注文書シートをご利用ください!$H$9</f>
        <v>0</v>
      </c>
      <c r="G9" s="327"/>
    </row>
    <row r="10" spans="1:8" x14ac:dyDescent="0.15">
      <c r="A10" s="357"/>
      <c r="B10" s="158" t="s">
        <v>878</v>
      </c>
      <c r="C10" s="159" t="s">
        <v>862</v>
      </c>
      <c r="D10" s="160" t="s">
        <v>879</v>
      </c>
      <c r="E10" s="298">
        <v>4500</v>
      </c>
      <c r="F10" s="279">
        <f>E10*こちらの注文書シートをご利用ください!$H$9</f>
        <v>0</v>
      </c>
      <c r="G10" s="327"/>
    </row>
    <row r="11" spans="1:8" x14ac:dyDescent="0.15">
      <c r="A11" s="357"/>
      <c r="B11" s="158" t="s">
        <v>880</v>
      </c>
      <c r="C11" s="159" t="s">
        <v>867</v>
      </c>
      <c r="D11" s="160" t="s">
        <v>881</v>
      </c>
      <c r="E11" s="298">
        <v>4500</v>
      </c>
      <c r="F11" s="279">
        <f>E11*こちらの注文書シートをご利用ください!$H$9</f>
        <v>0</v>
      </c>
      <c r="G11" s="327"/>
    </row>
    <row r="12" spans="1:8" x14ac:dyDescent="0.15">
      <c r="A12" s="357"/>
      <c r="B12" s="158" t="s">
        <v>882</v>
      </c>
      <c r="C12" s="159" t="s">
        <v>867</v>
      </c>
      <c r="D12" s="160" t="s">
        <v>883</v>
      </c>
      <c r="E12" s="298">
        <v>4500</v>
      </c>
      <c r="F12" s="279">
        <f>E12*こちらの注文書シートをご利用ください!$H$9</f>
        <v>0</v>
      </c>
      <c r="G12" s="327"/>
    </row>
    <row r="13" spans="1:8" x14ac:dyDescent="0.15">
      <c r="A13" s="357"/>
      <c r="B13" s="158" t="s">
        <v>884</v>
      </c>
      <c r="C13" s="159" t="s">
        <v>867</v>
      </c>
      <c r="D13" s="160" t="s">
        <v>885</v>
      </c>
      <c r="E13" s="298">
        <v>4500</v>
      </c>
      <c r="F13" s="279">
        <f>E13*こちらの注文書シートをご利用ください!$H$9</f>
        <v>0</v>
      </c>
      <c r="G13" s="327"/>
    </row>
    <row r="14" spans="1:8" x14ac:dyDescent="0.15">
      <c r="A14" s="357"/>
      <c r="B14" s="158" t="s">
        <v>886</v>
      </c>
      <c r="C14" s="159" t="s">
        <v>862</v>
      </c>
      <c r="D14" s="160" t="s">
        <v>887</v>
      </c>
      <c r="E14" s="298">
        <v>4500</v>
      </c>
      <c r="F14" s="279">
        <f>E14*こちらの注文書シートをご利用ください!$H$9</f>
        <v>0</v>
      </c>
      <c r="G14" s="327"/>
    </row>
    <row r="15" spans="1:8" x14ac:dyDescent="0.15">
      <c r="A15" s="357"/>
      <c r="B15" s="158" t="s">
        <v>888</v>
      </c>
      <c r="C15" s="159" t="s">
        <v>862</v>
      </c>
      <c r="D15" s="160" t="s">
        <v>889</v>
      </c>
      <c r="E15" s="298">
        <v>4500</v>
      </c>
      <c r="F15" s="279">
        <f>E15*こちらの注文書シートをご利用ください!$H$9</f>
        <v>0</v>
      </c>
      <c r="G15" s="327"/>
    </row>
    <row r="16" spans="1:8" x14ac:dyDescent="0.15">
      <c r="A16" s="357"/>
      <c r="B16" s="158" t="s">
        <v>892</v>
      </c>
      <c r="C16" s="159" t="s">
        <v>867</v>
      </c>
      <c r="D16" s="160" t="s">
        <v>610</v>
      </c>
      <c r="E16" s="298">
        <v>4500</v>
      </c>
      <c r="F16" s="279">
        <f>E16*こちらの注文書シートをご利用ください!$H$9</f>
        <v>0</v>
      </c>
      <c r="G16" s="327"/>
    </row>
    <row r="17" spans="1:7" ht="20.25" thickBot="1" x14ac:dyDescent="0.2">
      <c r="A17" s="358"/>
      <c r="B17" s="161" t="s">
        <v>890</v>
      </c>
      <c r="C17" s="162" t="s">
        <v>867</v>
      </c>
      <c r="D17" s="163" t="s">
        <v>891</v>
      </c>
      <c r="E17" s="299">
        <v>4500</v>
      </c>
      <c r="F17" s="263">
        <f>E17*こちらの注文書シートをご利用ください!$H$9</f>
        <v>0</v>
      </c>
      <c r="G17" s="328"/>
    </row>
    <row r="18" spans="1:7" ht="20.25" thickTop="1" x14ac:dyDescent="0.15">
      <c r="A18" s="356">
        <v>8</v>
      </c>
      <c r="B18" s="164" t="s">
        <v>1025</v>
      </c>
      <c r="C18" s="165" t="s">
        <v>1026</v>
      </c>
      <c r="D18" s="166" t="s">
        <v>1027</v>
      </c>
      <c r="E18" s="300">
        <v>2000</v>
      </c>
      <c r="F18" s="240">
        <f>E18*こちらの注文書シートをご利用ください!$H$9</f>
        <v>0</v>
      </c>
      <c r="G18" s="329"/>
    </row>
    <row r="19" spans="1:7" x14ac:dyDescent="0.15">
      <c r="A19" s="357"/>
      <c r="B19" s="167" t="s">
        <v>1028</v>
      </c>
      <c r="C19" s="168" t="s">
        <v>1026</v>
      </c>
      <c r="D19" s="160" t="s">
        <v>1029</v>
      </c>
      <c r="E19" s="301">
        <v>2000</v>
      </c>
      <c r="F19" s="279">
        <f>E19*こちらの注文書シートをご利用ください!$H$9</f>
        <v>0</v>
      </c>
      <c r="G19" s="327"/>
    </row>
    <row r="20" spans="1:7" x14ac:dyDescent="0.15">
      <c r="A20" s="357"/>
      <c r="B20" s="169" t="s">
        <v>213</v>
      </c>
      <c r="C20" s="170" t="s">
        <v>214</v>
      </c>
      <c r="D20" s="160" t="s">
        <v>615</v>
      </c>
      <c r="E20" s="302">
        <v>2000</v>
      </c>
      <c r="F20" s="279">
        <f>E20*こちらの注文書シートをご利用ください!$H$9</f>
        <v>0</v>
      </c>
      <c r="G20" s="327"/>
    </row>
    <row r="21" spans="1:7" x14ac:dyDescent="0.15">
      <c r="A21" s="357"/>
      <c r="B21" s="169" t="s">
        <v>215</v>
      </c>
      <c r="C21" s="170" t="s">
        <v>214</v>
      </c>
      <c r="D21" s="160" t="s">
        <v>616</v>
      </c>
      <c r="E21" s="302">
        <v>2000</v>
      </c>
      <c r="F21" s="279">
        <f>E21*こちらの注文書シートをご利用ください!$H$9</f>
        <v>0</v>
      </c>
      <c r="G21" s="327"/>
    </row>
    <row r="22" spans="1:7" x14ac:dyDescent="0.15">
      <c r="A22" s="357"/>
      <c r="B22" s="169" t="s">
        <v>216</v>
      </c>
      <c r="C22" s="170" t="s">
        <v>217</v>
      </c>
      <c r="D22" s="160" t="s">
        <v>617</v>
      </c>
      <c r="E22" s="302">
        <v>2000</v>
      </c>
      <c r="F22" s="279">
        <f>E22*こちらの注文書シートをご利用ください!$H$9</f>
        <v>0</v>
      </c>
      <c r="G22" s="327"/>
    </row>
    <row r="23" spans="1:7" x14ac:dyDescent="0.15">
      <c r="A23" s="357"/>
      <c r="B23" s="169" t="s">
        <v>218</v>
      </c>
      <c r="C23" s="170" t="s">
        <v>217</v>
      </c>
      <c r="D23" s="160" t="s">
        <v>618</v>
      </c>
      <c r="E23" s="302">
        <v>2000</v>
      </c>
      <c r="F23" s="279">
        <f>E23*こちらの注文書シートをご利用ください!$H$9</f>
        <v>0</v>
      </c>
      <c r="G23" s="327"/>
    </row>
    <row r="24" spans="1:7" x14ac:dyDescent="0.15">
      <c r="A24" s="357"/>
      <c r="B24" s="169" t="s">
        <v>207</v>
      </c>
      <c r="C24" s="170" t="s">
        <v>208</v>
      </c>
      <c r="D24" s="160" t="s">
        <v>611</v>
      </c>
      <c r="E24" s="302">
        <v>2000</v>
      </c>
      <c r="F24" s="279">
        <f>E24*こちらの注文書シートをご利用ください!$H$9</f>
        <v>0</v>
      </c>
      <c r="G24" s="327"/>
    </row>
    <row r="25" spans="1:7" x14ac:dyDescent="0.15">
      <c r="A25" s="357"/>
      <c r="B25" s="169" t="s">
        <v>893</v>
      </c>
      <c r="C25" s="170" t="s">
        <v>208</v>
      </c>
      <c r="D25" s="160" t="s">
        <v>612</v>
      </c>
      <c r="E25" s="302">
        <v>2000</v>
      </c>
      <c r="F25" s="279">
        <f>E25*こちらの注文書シートをご利用ください!$H$9</f>
        <v>0</v>
      </c>
      <c r="G25" s="327"/>
    </row>
    <row r="26" spans="1:7" x14ac:dyDescent="0.15">
      <c r="A26" s="357"/>
      <c r="B26" s="169" t="s">
        <v>209</v>
      </c>
      <c r="C26" s="171" t="s">
        <v>210</v>
      </c>
      <c r="D26" s="160" t="s">
        <v>613</v>
      </c>
      <c r="E26" s="302">
        <v>2000</v>
      </c>
      <c r="F26" s="279">
        <f>E26*こちらの注文書シートをご利用ください!$H$9</f>
        <v>0</v>
      </c>
      <c r="G26" s="327"/>
    </row>
    <row r="27" spans="1:7" x14ac:dyDescent="0.15">
      <c r="A27" s="357"/>
      <c r="B27" s="169" t="s">
        <v>211</v>
      </c>
      <c r="C27" s="171" t="s">
        <v>210</v>
      </c>
      <c r="D27" s="160" t="s">
        <v>614</v>
      </c>
      <c r="E27" s="302">
        <v>2000</v>
      </c>
      <c r="F27" s="279">
        <f>E27*こちらの注文書シートをご利用ください!$H$9</f>
        <v>0</v>
      </c>
      <c r="G27" s="327"/>
    </row>
    <row r="28" spans="1:7" x14ac:dyDescent="0.15">
      <c r="A28" s="357"/>
      <c r="B28" s="169" t="s">
        <v>202</v>
      </c>
      <c r="C28" s="171" t="s">
        <v>212</v>
      </c>
      <c r="D28" s="160" t="s">
        <v>593</v>
      </c>
      <c r="E28" s="302">
        <v>2000</v>
      </c>
      <c r="F28" s="279">
        <f>E28*こちらの注文書シートをご利用ください!$H$9</f>
        <v>0</v>
      </c>
      <c r="G28" s="327"/>
    </row>
    <row r="29" spans="1:7" ht="20.25" thickBot="1" x14ac:dyDescent="0.2">
      <c r="A29" s="358"/>
      <c r="B29" s="172" t="s">
        <v>180</v>
      </c>
      <c r="C29" s="173" t="s">
        <v>212</v>
      </c>
      <c r="D29" s="163" t="s">
        <v>594</v>
      </c>
      <c r="E29" s="303">
        <v>2000</v>
      </c>
      <c r="F29" s="263">
        <f>E29*こちらの注文書シートをご利用ください!$H$9</f>
        <v>0</v>
      </c>
      <c r="G29" s="328"/>
    </row>
    <row r="30" spans="1:7" ht="20.25" thickTop="1" x14ac:dyDescent="0.15">
      <c r="A30" s="356">
        <v>9</v>
      </c>
      <c r="B30" s="164" t="s">
        <v>1030</v>
      </c>
      <c r="C30" s="165" t="s">
        <v>1031</v>
      </c>
      <c r="D30" s="166" t="s">
        <v>1032</v>
      </c>
      <c r="E30" s="300">
        <v>3000</v>
      </c>
      <c r="F30" s="240">
        <f>E30*こちらの注文書シートをご利用ください!$H$9</f>
        <v>0</v>
      </c>
      <c r="G30" s="329"/>
    </row>
    <row r="31" spans="1:7" x14ac:dyDescent="0.15">
      <c r="A31" s="357"/>
      <c r="B31" s="167" t="s">
        <v>1033</v>
      </c>
      <c r="C31" s="168" t="s">
        <v>1031</v>
      </c>
      <c r="D31" s="160" t="s">
        <v>1034</v>
      </c>
      <c r="E31" s="301">
        <v>3000</v>
      </c>
      <c r="F31" s="279">
        <f>E31*こちらの注文書シートをご利用ください!$H$9</f>
        <v>0</v>
      </c>
      <c r="G31" s="327"/>
    </row>
    <row r="32" spans="1:7" x14ac:dyDescent="0.15">
      <c r="A32" s="357"/>
      <c r="B32" s="167" t="s">
        <v>1035</v>
      </c>
      <c r="C32" s="168" t="s">
        <v>1031</v>
      </c>
      <c r="D32" s="160" t="s">
        <v>923</v>
      </c>
      <c r="E32" s="301">
        <v>3000</v>
      </c>
      <c r="F32" s="279">
        <f>E32*こちらの注文書シートをご利用ください!$H$9</f>
        <v>0</v>
      </c>
      <c r="G32" s="327"/>
    </row>
    <row r="33" spans="1:7" x14ac:dyDescent="0.15">
      <c r="A33" s="357"/>
      <c r="B33" s="169" t="s">
        <v>168</v>
      </c>
      <c r="C33" s="170" t="s">
        <v>204</v>
      </c>
      <c r="D33" s="160" t="s">
        <v>599</v>
      </c>
      <c r="E33" s="304">
        <v>3000</v>
      </c>
      <c r="F33" s="279">
        <f>E33*こちらの注文書シートをご利用ください!$H$9</f>
        <v>0</v>
      </c>
      <c r="G33" s="327"/>
    </row>
    <row r="34" spans="1:7" x14ac:dyDescent="0.15">
      <c r="A34" s="357"/>
      <c r="B34" s="169" t="s">
        <v>169</v>
      </c>
      <c r="C34" s="170" t="s">
        <v>204</v>
      </c>
      <c r="D34" s="160" t="s">
        <v>600</v>
      </c>
      <c r="E34" s="304">
        <v>3000</v>
      </c>
      <c r="F34" s="279">
        <f>E34*こちらの注文書シートをご利用ください!$H$9</f>
        <v>0</v>
      </c>
      <c r="G34" s="327"/>
    </row>
    <row r="35" spans="1:7" x14ac:dyDescent="0.15">
      <c r="A35" s="357"/>
      <c r="B35" s="169" t="s">
        <v>170</v>
      </c>
      <c r="C35" s="170" t="s">
        <v>204</v>
      </c>
      <c r="D35" s="160" t="s">
        <v>601</v>
      </c>
      <c r="E35" s="304">
        <v>3000</v>
      </c>
      <c r="F35" s="279">
        <f>E35*こちらの注文書シートをご利用ください!$H$9</f>
        <v>0</v>
      </c>
      <c r="G35" s="327"/>
    </row>
    <row r="36" spans="1:7" x14ac:dyDescent="0.15">
      <c r="A36" s="357"/>
      <c r="B36" s="167" t="s">
        <v>1036</v>
      </c>
      <c r="C36" s="168" t="s">
        <v>1037</v>
      </c>
      <c r="D36" s="160" t="s">
        <v>1038</v>
      </c>
      <c r="E36" s="301">
        <v>1500</v>
      </c>
      <c r="F36" s="279">
        <f>E36*こちらの注文書シートをご利用ください!$H$9</f>
        <v>0</v>
      </c>
      <c r="G36" s="327"/>
    </row>
    <row r="37" spans="1:7" x14ac:dyDescent="0.15">
      <c r="A37" s="357"/>
      <c r="B37" s="167" t="s">
        <v>1039</v>
      </c>
      <c r="C37" s="168" t="s">
        <v>1037</v>
      </c>
      <c r="D37" s="160" t="s">
        <v>1040</v>
      </c>
      <c r="E37" s="301">
        <v>1500</v>
      </c>
      <c r="F37" s="279">
        <f>E37*こちらの注文書シートをご利用ください!$H$9</f>
        <v>0</v>
      </c>
      <c r="G37" s="327"/>
    </row>
    <row r="38" spans="1:7" x14ac:dyDescent="0.15">
      <c r="A38" s="357"/>
      <c r="B38" s="174" t="s">
        <v>182</v>
      </c>
      <c r="C38" s="174" t="s">
        <v>203</v>
      </c>
      <c r="D38" s="160" t="s">
        <v>595</v>
      </c>
      <c r="E38" s="305">
        <v>1500</v>
      </c>
      <c r="F38" s="279">
        <f>E38*こちらの注文書シートをご利用ください!$H$9</f>
        <v>0</v>
      </c>
      <c r="G38" s="327"/>
    </row>
    <row r="39" spans="1:7" x14ac:dyDescent="0.15">
      <c r="A39" s="357"/>
      <c r="B39" s="174" t="s">
        <v>183</v>
      </c>
      <c r="C39" s="174" t="s">
        <v>203</v>
      </c>
      <c r="D39" s="160" t="s">
        <v>596</v>
      </c>
      <c r="E39" s="305">
        <v>1500</v>
      </c>
      <c r="F39" s="279">
        <f>E39*こちらの注文書シートをご利用ください!$H$9</f>
        <v>0</v>
      </c>
      <c r="G39" s="327"/>
    </row>
    <row r="40" spans="1:7" x14ac:dyDescent="0.15">
      <c r="A40" s="357"/>
      <c r="B40" s="174" t="s">
        <v>184</v>
      </c>
      <c r="C40" s="174" t="s">
        <v>203</v>
      </c>
      <c r="D40" s="160" t="s">
        <v>597</v>
      </c>
      <c r="E40" s="305">
        <v>1500</v>
      </c>
      <c r="F40" s="279">
        <f>E40*こちらの注文書シートをご利用ください!$H$9</f>
        <v>0</v>
      </c>
      <c r="G40" s="327"/>
    </row>
    <row r="41" spans="1:7" ht="20.25" thickBot="1" x14ac:dyDescent="0.2">
      <c r="A41" s="358"/>
      <c r="B41" s="175" t="s">
        <v>185</v>
      </c>
      <c r="C41" s="175" t="s">
        <v>203</v>
      </c>
      <c r="D41" s="163" t="s">
        <v>598</v>
      </c>
      <c r="E41" s="306">
        <v>1500</v>
      </c>
      <c r="F41" s="263">
        <f>E41*こちらの注文書シートをご利用ください!$H$9</f>
        <v>0</v>
      </c>
      <c r="G41" s="328"/>
    </row>
    <row r="42" spans="1:7" ht="20.25" thickTop="1" x14ac:dyDescent="0.15">
      <c r="A42" s="356">
        <v>10</v>
      </c>
      <c r="B42" s="164" t="s">
        <v>1041</v>
      </c>
      <c r="C42" s="165" t="s">
        <v>1042</v>
      </c>
      <c r="D42" s="166" t="s">
        <v>1043</v>
      </c>
      <c r="E42" s="300">
        <v>900</v>
      </c>
      <c r="F42" s="240">
        <f>E42*こちらの注文書シートをご利用ください!$H$9</f>
        <v>0</v>
      </c>
      <c r="G42" s="329"/>
    </row>
    <row r="43" spans="1:7" x14ac:dyDescent="0.15">
      <c r="A43" s="357"/>
      <c r="B43" s="167" t="s">
        <v>1044</v>
      </c>
      <c r="C43" s="168" t="s">
        <v>1042</v>
      </c>
      <c r="D43" s="160" t="s">
        <v>1045</v>
      </c>
      <c r="E43" s="301">
        <v>900</v>
      </c>
      <c r="F43" s="279">
        <f>E43*こちらの注文書シートをご利用ください!$H$9</f>
        <v>0</v>
      </c>
      <c r="G43" s="327"/>
    </row>
    <row r="44" spans="1:7" x14ac:dyDescent="0.15">
      <c r="A44" s="357"/>
      <c r="B44" s="169" t="s">
        <v>171</v>
      </c>
      <c r="C44" s="170" t="s">
        <v>205</v>
      </c>
      <c r="D44" s="160" t="s">
        <v>602</v>
      </c>
      <c r="E44" s="304">
        <v>900</v>
      </c>
      <c r="F44" s="279">
        <f>E44*こちらの注文書シートをご利用ください!$H$9</f>
        <v>0</v>
      </c>
      <c r="G44" s="327"/>
    </row>
    <row r="45" spans="1:7" x14ac:dyDescent="0.15">
      <c r="A45" s="357"/>
      <c r="B45" s="169" t="s">
        <v>172</v>
      </c>
      <c r="C45" s="170" t="s">
        <v>205</v>
      </c>
      <c r="D45" s="160" t="s">
        <v>603</v>
      </c>
      <c r="E45" s="304">
        <v>900</v>
      </c>
      <c r="F45" s="279">
        <f>E45*こちらの注文書シートをご利用ください!$H$9</f>
        <v>0</v>
      </c>
      <c r="G45" s="327"/>
    </row>
    <row r="46" spans="1:7" x14ac:dyDescent="0.15">
      <c r="A46" s="357"/>
      <c r="B46" s="169" t="s">
        <v>173</v>
      </c>
      <c r="C46" s="170" t="s">
        <v>205</v>
      </c>
      <c r="D46" s="160" t="s">
        <v>604</v>
      </c>
      <c r="E46" s="304">
        <v>900</v>
      </c>
      <c r="F46" s="279">
        <f>E46*こちらの注文書シートをご利用ください!$H$9</f>
        <v>0</v>
      </c>
      <c r="G46" s="327"/>
    </row>
    <row r="47" spans="1:7" ht="20.25" thickBot="1" x14ac:dyDescent="0.2">
      <c r="A47" s="358"/>
      <c r="B47" s="172" t="s">
        <v>174</v>
      </c>
      <c r="C47" s="176" t="s">
        <v>206</v>
      </c>
      <c r="D47" s="163" t="s">
        <v>605</v>
      </c>
      <c r="E47" s="307">
        <v>900</v>
      </c>
      <c r="F47" s="263">
        <f>E47*こちらの注文書シートをご利用ください!$H$9</f>
        <v>0</v>
      </c>
      <c r="G47" s="328"/>
    </row>
    <row r="48" spans="1:7" ht="20.25" thickTop="1" x14ac:dyDescent="0.15">
      <c r="A48" s="357">
        <v>11</v>
      </c>
      <c r="B48" s="177" t="s">
        <v>243</v>
      </c>
      <c r="C48" s="178" t="s">
        <v>244</v>
      </c>
      <c r="D48" s="179" t="s">
        <v>608</v>
      </c>
      <c r="E48" s="308">
        <v>3000</v>
      </c>
      <c r="F48" s="240">
        <f>E48*こちらの注文書シートをご利用ください!$H$9</f>
        <v>0</v>
      </c>
      <c r="G48" s="330"/>
    </row>
    <row r="49" spans="1:8" x14ac:dyDescent="0.15">
      <c r="A49" s="357"/>
      <c r="B49" s="169" t="s">
        <v>1155</v>
      </c>
      <c r="C49" s="170" t="s">
        <v>1156</v>
      </c>
      <c r="D49" s="160" t="s">
        <v>1157</v>
      </c>
      <c r="E49" s="309">
        <v>3000</v>
      </c>
      <c r="F49" s="279">
        <f>E49*こちらの注文書シートをご利用ください!$H$9</f>
        <v>0</v>
      </c>
      <c r="G49" s="327"/>
    </row>
    <row r="50" spans="1:8" x14ac:dyDescent="0.15">
      <c r="A50" s="357"/>
      <c r="B50" s="169" t="s">
        <v>245</v>
      </c>
      <c r="C50" s="170" t="s">
        <v>244</v>
      </c>
      <c r="D50" s="160" t="s">
        <v>637</v>
      </c>
      <c r="E50" s="309">
        <v>3000</v>
      </c>
      <c r="F50" s="279">
        <f>E50*こちらの注文書シートをご利用ください!$H$9</f>
        <v>0</v>
      </c>
      <c r="G50" s="327"/>
    </row>
    <row r="51" spans="1:8" x14ac:dyDescent="0.15">
      <c r="A51" s="357"/>
      <c r="B51" s="169" t="s">
        <v>246</v>
      </c>
      <c r="C51" s="170" t="s">
        <v>244</v>
      </c>
      <c r="D51" s="160" t="s">
        <v>638</v>
      </c>
      <c r="E51" s="309">
        <v>3000</v>
      </c>
      <c r="F51" s="279">
        <f>E51*こちらの注文書シートをご利用ください!$H$9</f>
        <v>0</v>
      </c>
      <c r="G51" s="327"/>
    </row>
    <row r="52" spans="1:8" x14ac:dyDescent="0.15">
      <c r="A52" s="357"/>
      <c r="B52" s="169" t="s">
        <v>247</v>
      </c>
      <c r="C52" s="169" t="s">
        <v>248</v>
      </c>
      <c r="D52" s="160" t="s">
        <v>639</v>
      </c>
      <c r="E52" s="310">
        <v>3000</v>
      </c>
      <c r="F52" s="279">
        <f>E52*こちらの注文書シートをご利用ください!$H$9</f>
        <v>0</v>
      </c>
      <c r="G52" s="327"/>
    </row>
    <row r="53" spans="1:8" x14ac:dyDescent="0.15">
      <c r="A53" s="357"/>
      <c r="B53" s="169" t="s">
        <v>249</v>
      </c>
      <c r="C53" s="169" t="s">
        <v>248</v>
      </c>
      <c r="D53" s="160" t="s">
        <v>640</v>
      </c>
      <c r="E53" s="310">
        <v>3000</v>
      </c>
      <c r="F53" s="279">
        <f>E53*こちらの注文書シートをご利用ください!$H$9</f>
        <v>0</v>
      </c>
      <c r="G53" s="327"/>
    </row>
    <row r="54" spans="1:8" x14ac:dyDescent="0.15">
      <c r="A54" s="357"/>
      <c r="B54" s="167" t="s">
        <v>1047</v>
      </c>
      <c r="C54" s="168" t="s">
        <v>1046</v>
      </c>
      <c r="D54" s="160" t="s">
        <v>1150</v>
      </c>
      <c r="E54" s="301">
        <v>3000</v>
      </c>
      <c r="F54" s="279">
        <f>E54*こちらの注文書シートをご利用ください!$H$9</f>
        <v>0</v>
      </c>
      <c r="G54" s="331"/>
    </row>
    <row r="55" spans="1:8" x14ac:dyDescent="0.4">
      <c r="A55" s="357"/>
      <c r="B55" s="174" t="s">
        <v>44</v>
      </c>
      <c r="C55" s="180" t="s">
        <v>250</v>
      </c>
      <c r="D55" s="160" t="s">
        <v>641</v>
      </c>
      <c r="E55" s="302">
        <v>800</v>
      </c>
      <c r="F55" s="279">
        <f>E55*こちらの注文書シートをご利用ください!$H$9</f>
        <v>0</v>
      </c>
      <c r="G55" s="327"/>
    </row>
    <row r="56" spans="1:8" x14ac:dyDescent="0.4">
      <c r="A56" s="357"/>
      <c r="B56" s="174" t="s">
        <v>45</v>
      </c>
      <c r="C56" s="180" t="s">
        <v>250</v>
      </c>
      <c r="D56" s="160" t="s">
        <v>609</v>
      </c>
      <c r="E56" s="302">
        <v>800</v>
      </c>
      <c r="F56" s="279">
        <f>E56*こちらの注文書シートをご利用ください!$H$9</f>
        <v>0</v>
      </c>
      <c r="G56" s="327"/>
    </row>
    <row r="57" spans="1:8" x14ac:dyDescent="0.4">
      <c r="A57" s="357"/>
      <c r="B57" s="169" t="s">
        <v>251</v>
      </c>
      <c r="C57" s="180" t="s">
        <v>250</v>
      </c>
      <c r="D57" s="160" t="s">
        <v>642</v>
      </c>
      <c r="E57" s="302">
        <v>800</v>
      </c>
      <c r="F57" s="279">
        <f>E57*こちらの注文書シートをご利用ください!$H$9</f>
        <v>0</v>
      </c>
      <c r="G57" s="327"/>
    </row>
    <row r="58" spans="1:8" x14ac:dyDescent="0.4">
      <c r="A58" s="357"/>
      <c r="B58" s="169" t="s">
        <v>252</v>
      </c>
      <c r="C58" s="180" t="s">
        <v>250</v>
      </c>
      <c r="D58" s="160" t="s">
        <v>643</v>
      </c>
      <c r="E58" s="302">
        <v>800</v>
      </c>
      <c r="F58" s="279">
        <f>E58*こちらの注文書シートをご利用ください!$H$9</f>
        <v>0</v>
      </c>
      <c r="G58" s="327"/>
    </row>
    <row r="59" spans="1:8" x14ac:dyDescent="0.15">
      <c r="A59" s="357"/>
      <c r="B59" s="169" t="s">
        <v>253</v>
      </c>
      <c r="C59" s="170" t="s">
        <v>254</v>
      </c>
      <c r="D59" s="160" t="s">
        <v>644</v>
      </c>
      <c r="E59" s="309">
        <v>800</v>
      </c>
      <c r="F59" s="279">
        <f>E59*こちらの注文書シートをご利用ください!$H$9</f>
        <v>0</v>
      </c>
      <c r="G59" s="327"/>
    </row>
    <row r="60" spans="1:8" x14ac:dyDescent="0.15">
      <c r="A60" s="357"/>
      <c r="B60" s="169" t="s">
        <v>255</v>
      </c>
      <c r="C60" s="170" t="s">
        <v>254</v>
      </c>
      <c r="D60" s="160" t="s">
        <v>645</v>
      </c>
      <c r="E60" s="309">
        <v>800</v>
      </c>
      <c r="F60" s="279">
        <f>E60*こちらの注文書シートをご利用ください!$H$9</f>
        <v>0</v>
      </c>
      <c r="G60" s="327"/>
    </row>
    <row r="61" spans="1:8" s="275" customFormat="1" ht="20.25" thickBot="1" x14ac:dyDescent="0.2">
      <c r="A61" s="357"/>
      <c r="B61" s="158" t="s">
        <v>1049</v>
      </c>
      <c r="C61" s="181" t="s">
        <v>1048</v>
      </c>
      <c r="D61" s="182" t="s">
        <v>1151</v>
      </c>
      <c r="E61" s="298">
        <v>800</v>
      </c>
      <c r="F61" s="279">
        <f>E61*こちらの注文書シートをご利用ください!$H$9</f>
        <v>0</v>
      </c>
      <c r="G61" s="332"/>
      <c r="H61" s="157"/>
    </row>
    <row r="62" spans="1:8" ht="20.25" thickTop="1" x14ac:dyDescent="0.15">
      <c r="A62" s="356">
        <v>12</v>
      </c>
      <c r="B62" s="183" t="s">
        <v>899</v>
      </c>
      <c r="C62" s="184" t="s">
        <v>900</v>
      </c>
      <c r="D62" s="185" t="s">
        <v>606</v>
      </c>
      <c r="E62" s="311">
        <v>500</v>
      </c>
      <c r="F62" s="240">
        <f>E62*こちらの注文書シートをご利用ください!$H$9</f>
        <v>0</v>
      </c>
      <c r="G62" s="329"/>
    </row>
    <row r="63" spans="1:8" x14ac:dyDescent="0.15">
      <c r="A63" s="357"/>
      <c r="B63" s="186" t="s">
        <v>901</v>
      </c>
      <c r="C63" s="181" t="s">
        <v>900</v>
      </c>
      <c r="D63" s="179" t="s">
        <v>607</v>
      </c>
      <c r="E63" s="297">
        <v>500</v>
      </c>
      <c r="F63" s="279">
        <f>E63*こちらの注文書シートをご利用ください!$H$9</f>
        <v>0</v>
      </c>
      <c r="G63" s="327"/>
    </row>
    <row r="64" spans="1:8" x14ac:dyDescent="0.15">
      <c r="A64" s="357"/>
      <c r="B64" s="186" t="s">
        <v>902</v>
      </c>
      <c r="C64" s="181" t="s">
        <v>900</v>
      </c>
      <c r="D64" s="160" t="s">
        <v>680</v>
      </c>
      <c r="E64" s="298">
        <v>500</v>
      </c>
      <c r="F64" s="279">
        <f>E64*こちらの注文書シートをご利用ください!$H$9</f>
        <v>0</v>
      </c>
      <c r="G64" s="327"/>
    </row>
    <row r="65" spans="1:7" x14ac:dyDescent="0.15">
      <c r="A65" s="357"/>
      <c r="B65" s="186" t="s">
        <v>903</v>
      </c>
      <c r="C65" s="181" t="s">
        <v>900</v>
      </c>
      <c r="D65" s="160" t="s">
        <v>681</v>
      </c>
      <c r="E65" s="298">
        <v>500</v>
      </c>
      <c r="F65" s="279">
        <f>E65*こちらの注文書シートをご利用ください!$H$9</f>
        <v>0</v>
      </c>
      <c r="G65" s="327"/>
    </row>
    <row r="66" spans="1:7" x14ac:dyDescent="0.15">
      <c r="A66" s="357"/>
      <c r="B66" s="186" t="s">
        <v>904</v>
      </c>
      <c r="C66" s="181" t="s">
        <v>905</v>
      </c>
      <c r="D66" s="160" t="s">
        <v>606</v>
      </c>
      <c r="E66" s="298">
        <v>1000</v>
      </c>
      <c r="F66" s="279">
        <f>E66*こちらの注文書シートをご利用ください!$H$9</f>
        <v>0</v>
      </c>
      <c r="G66" s="327"/>
    </row>
    <row r="67" spans="1:7" x14ac:dyDescent="0.15">
      <c r="A67" s="357"/>
      <c r="B67" s="182" t="s">
        <v>906</v>
      </c>
      <c r="C67" s="181" t="s">
        <v>905</v>
      </c>
      <c r="D67" s="160" t="s">
        <v>607</v>
      </c>
      <c r="E67" s="298">
        <v>1000</v>
      </c>
      <c r="F67" s="279">
        <f>E67*こちらの注文書シートをご利用ください!$H$9</f>
        <v>0</v>
      </c>
      <c r="G67" s="327"/>
    </row>
    <row r="68" spans="1:7" x14ac:dyDescent="0.15">
      <c r="A68" s="357"/>
      <c r="B68" s="182" t="s">
        <v>907</v>
      </c>
      <c r="C68" s="181" t="s">
        <v>905</v>
      </c>
      <c r="D68" s="160" t="s">
        <v>680</v>
      </c>
      <c r="E68" s="298">
        <v>1000</v>
      </c>
      <c r="F68" s="279">
        <f>E68*こちらの注文書シートをご利用ください!$H$9</f>
        <v>0</v>
      </c>
      <c r="G68" s="327"/>
    </row>
    <row r="69" spans="1:7" x14ac:dyDescent="0.15">
      <c r="A69" s="357"/>
      <c r="B69" s="182" t="s">
        <v>908</v>
      </c>
      <c r="C69" s="181" t="s">
        <v>905</v>
      </c>
      <c r="D69" s="160" t="s">
        <v>681</v>
      </c>
      <c r="E69" s="298">
        <v>1000</v>
      </c>
      <c r="F69" s="279">
        <f>E69*こちらの注文書シートをご利用ください!$H$9</f>
        <v>0</v>
      </c>
      <c r="G69" s="327"/>
    </row>
    <row r="70" spans="1:7" x14ac:dyDescent="0.15">
      <c r="A70" s="357"/>
      <c r="B70" s="169" t="s">
        <v>256</v>
      </c>
      <c r="C70" s="169" t="s">
        <v>257</v>
      </c>
      <c r="D70" s="160" t="s">
        <v>641</v>
      </c>
      <c r="E70" s="304">
        <v>650</v>
      </c>
      <c r="F70" s="279">
        <f>E70*こちらの注文書シートをご利用ください!$H$9</f>
        <v>0</v>
      </c>
      <c r="G70" s="327"/>
    </row>
    <row r="71" spans="1:7" x14ac:dyDescent="0.15">
      <c r="A71" s="357"/>
      <c r="B71" s="169" t="s">
        <v>258</v>
      </c>
      <c r="C71" s="169" t="s">
        <v>257</v>
      </c>
      <c r="D71" s="160" t="s">
        <v>609</v>
      </c>
      <c r="E71" s="304">
        <v>650</v>
      </c>
      <c r="F71" s="279">
        <f>E71*こちらの注文書シートをご利用ください!$H$9</f>
        <v>0</v>
      </c>
      <c r="G71" s="327"/>
    </row>
    <row r="72" spans="1:7" x14ac:dyDescent="0.15">
      <c r="A72" s="357"/>
      <c r="B72" s="169" t="s">
        <v>259</v>
      </c>
      <c r="C72" s="169" t="s">
        <v>257</v>
      </c>
      <c r="D72" s="160" t="s">
        <v>642</v>
      </c>
      <c r="E72" s="304">
        <v>650</v>
      </c>
      <c r="F72" s="279">
        <f>E72*こちらの注文書シートをご利用ください!$H$9</f>
        <v>0</v>
      </c>
      <c r="G72" s="327"/>
    </row>
    <row r="73" spans="1:7" x14ac:dyDescent="0.15">
      <c r="A73" s="357"/>
      <c r="B73" s="169" t="s">
        <v>118</v>
      </c>
      <c r="C73" s="169" t="s">
        <v>257</v>
      </c>
      <c r="D73" s="160" t="s">
        <v>646</v>
      </c>
      <c r="E73" s="304">
        <v>650</v>
      </c>
      <c r="F73" s="279">
        <f>E73*こちらの注文書シートをご利用ください!$H$9</f>
        <v>0</v>
      </c>
      <c r="G73" s="327"/>
    </row>
    <row r="74" spans="1:7" x14ac:dyDescent="0.4">
      <c r="A74" s="357"/>
      <c r="B74" s="169" t="s">
        <v>260</v>
      </c>
      <c r="C74" s="180" t="s">
        <v>257</v>
      </c>
      <c r="D74" s="160" t="s">
        <v>644</v>
      </c>
      <c r="E74" s="304">
        <v>650</v>
      </c>
      <c r="F74" s="279">
        <f>E74*こちらの注文書シートをご利用ください!$H$9</f>
        <v>0</v>
      </c>
      <c r="G74" s="327"/>
    </row>
    <row r="75" spans="1:7" ht="20.25" thickBot="1" x14ac:dyDescent="0.45">
      <c r="A75" s="358"/>
      <c r="B75" s="172" t="s">
        <v>261</v>
      </c>
      <c r="C75" s="187" t="s">
        <v>257</v>
      </c>
      <c r="D75" s="163" t="s">
        <v>645</v>
      </c>
      <c r="E75" s="307">
        <v>650</v>
      </c>
      <c r="F75" s="263">
        <f>E75*こちらの注文書シートをご利用ください!$H$9</f>
        <v>0</v>
      </c>
      <c r="G75" s="328"/>
    </row>
    <row r="76" spans="1:7" ht="20.25" thickTop="1" x14ac:dyDescent="0.15">
      <c r="A76" s="356">
        <v>13</v>
      </c>
      <c r="B76" s="188" t="s">
        <v>199</v>
      </c>
      <c r="C76" s="188" t="s">
        <v>200</v>
      </c>
      <c r="D76" s="166" t="s">
        <v>589</v>
      </c>
      <c r="E76" s="312">
        <v>4000</v>
      </c>
      <c r="F76" s="240">
        <f>E76*こちらの注文書シートをご利用ください!$H$9</f>
        <v>0</v>
      </c>
      <c r="G76" s="329"/>
    </row>
    <row r="77" spans="1:7" x14ac:dyDescent="0.15">
      <c r="A77" s="357"/>
      <c r="B77" s="189" t="s">
        <v>181</v>
      </c>
      <c r="C77" s="189" t="s">
        <v>200</v>
      </c>
      <c r="D77" s="160" t="s">
        <v>590</v>
      </c>
      <c r="E77" s="298">
        <v>4000</v>
      </c>
      <c r="F77" s="279">
        <f>E77*こちらの注文書シートをご利用ください!$H$9</f>
        <v>0</v>
      </c>
      <c r="G77" s="327"/>
    </row>
    <row r="78" spans="1:7" x14ac:dyDescent="0.15">
      <c r="A78" s="357"/>
      <c r="B78" s="158" t="s">
        <v>874</v>
      </c>
      <c r="C78" s="159" t="s">
        <v>867</v>
      </c>
      <c r="D78" s="160" t="s">
        <v>875</v>
      </c>
      <c r="E78" s="298">
        <v>4500</v>
      </c>
      <c r="F78" s="279">
        <f>E78*こちらの注文書シートをご利用ください!$H$9</f>
        <v>0</v>
      </c>
      <c r="G78" s="327"/>
    </row>
    <row r="79" spans="1:7" x14ac:dyDescent="0.15">
      <c r="A79" s="357"/>
      <c r="B79" s="158" t="s">
        <v>876</v>
      </c>
      <c r="C79" s="159" t="s">
        <v>862</v>
      </c>
      <c r="D79" s="160" t="s">
        <v>877</v>
      </c>
      <c r="E79" s="298">
        <v>4500</v>
      </c>
      <c r="F79" s="279">
        <f>E79*こちらの注文書シートをご利用ください!$H$9</f>
        <v>0</v>
      </c>
      <c r="G79" s="327"/>
    </row>
    <row r="80" spans="1:7" x14ac:dyDescent="0.15">
      <c r="A80" s="357"/>
      <c r="B80" s="169" t="s">
        <v>202</v>
      </c>
      <c r="C80" s="171" t="s">
        <v>212</v>
      </c>
      <c r="D80" s="160" t="s">
        <v>593</v>
      </c>
      <c r="E80" s="302">
        <v>2000</v>
      </c>
      <c r="F80" s="279">
        <f>E80*こちらの注文書シートをご利用ください!$H$9</f>
        <v>0</v>
      </c>
      <c r="G80" s="327"/>
    </row>
    <row r="81" spans="1:7" x14ac:dyDescent="0.15">
      <c r="A81" s="357"/>
      <c r="B81" s="169" t="s">
        <v>180</v>
      </c>
      <c r="C81" s="171" t="s">
        <v>212</v>
      </c>
      <c r="D81" s="160" t="s">
        <v>594</v>
      </c>
      <c r="E81" s="302">
        <v>2000</v>
      </c>
      <c r="F81" s="279">
        <f>E81*こちらの注文書シートをご利用ください!$H$9</f>
        <v>0</v>
      </c>
      <c r="G81" s="327"/>
    </row>
    <row r="82" spans="1:7" x14ac:dyDescent="0.15">
      <c r="A82" s="357"/>
      <c r="B82" s="190" t="s">
        <v>201</v>
      </c>
      <c r="C82" s="190" t="s">
        <v>179</v>
      </c>
      <c r="D82" s="160" t="s">
        <v>591</v>
      </c>
      <c r="E82" s="302">
        <v>5000</v>
      </c>
      <c r="F82" s="279">
        <f>E82*こちらの注文書シートをご利用ください!$H$9</f>
        <v>0</v>
      </c>
      <c r="G82" s="327"/>
    </row>
    <row r="83" spans="1:7" ht="20.25" thickBot="1" x14ac:dyDescent="0.2">
      <c r="A83" s="358"/>
      <c r="B83" s="191" t="s">
        <v>178</v>
      </c>
      <c r="C83" s="191" t="s">
        <v>179</v>
      </c>
      <c r="D83" s="163" t="s">
        <v>592</v>
      </c>
      <c r="E83" s="303">
        <v>5000</v>
      </c>
      <c r="F83" s="263">
        <f>E83*こちらの注文書シートをご利用ください!$H$9</f>
        <v>0</v>
      </c>
      <c r="G83" s="328"/>
    </row>
    <row r="84" spans="1:7" ht="20.25" thickTop="1" x14ac:dyDescent="0.15">
      <c r="A84" s="356">
        <v>14</v>
      </c>
      <c r="B84" s="192" t="s">
        <v>220</v>
      </c>
      <c r="C84" s="193" t="s">
        <v>221</v>
      </c>
      <c r="D84" s="166" t="s">
        <v>620</v>
      </c>
      <c r="E84" s="313">
        <v>5000</v>
      </c>
      <c r="F84" s="240">
        <f>E84*こちらの注文書シートをご利用ください!$H$9</f>
        <v>0</v>
      </c>
      <c r="G84" s="329"/>
    </row>
    <row r="85" spans="1:7" x14ac:dyDescent="0.15">
      <c r="A85" s="357"/>
      <c r="B85" s="169" t="s">
        <v>222</v>
      </c>
      <c r="C85" s="170" t="s">
        <v>221</v>
      </c>
      <c r="D85" s="160" t="s">
        <v>621</v>
      </c>
      <c r="E85" s="304">
        <v>5000</v>
      </c>
      <c r="F85" s="279">
        <f>E85*こちらの注文書シートをご利用ください!$H$9</f>
        <v>0</v>
      </c>
      <c r="G85" s="327"/>
    </row>
    <row r="86" spans="1:7" x14ac:dyDescent="0.15">
      <c r="A86" s="357"/>
      <c r="B86" s="169" t="s">
        <v>223</v>
      </c>
      <c r="C86" s="170" t="s">
        <v>221</v>
      </c>
      <c r="D86" s="160" t="s">
        <v>622</v>
      </c>
      <c r="E86" s="304">
        <v>5000</v>
      </c>
      <c r="F86" s="279">
        <f>E86*こちらの注文書シートをご利用ください!$H$9</f>
        <v>0</v>
      </c>
      <c r="G86" s="327"/>
    </row>
    <row r="87" spans="1:7" x14ac:dyDescent="0.15">
      <c r="A87" s="357"/>
      <c r="B87" s="169" t="s">
        <v>224</v>
      </c>
      <c r="C87" s="170" t="s">
        <v>221</v>
      </c>
      <c r="D87" s="160" t="s">
        <v>623</v>
      </c>
      <c r="E87" s="304">
        <v>5000</v>
      </c>
      <c r="F87" s="279">
        <f>E87*こちらの注文書シートをご利用ください!$H$9</f>
        <v>0</v>
      </c>
      <c r="G87" s="327"/>
    </row>
    <row r="88" spans="1:7" x14ac:dyDescent="0.15">
      <c r="A88" s="357"/>
      <c r="B88" s="174" t="s">
        <v>225</v>
      </c>
      <c r="C88" s="174" t="s">
        <v>226</v>
      </c>
      <c r="D88" s="160" t="s">
        <v>624</v>
      </c>
      <c r="E88" s="305">
        <v>5000</v>
      </c>
      <c r="F88" s="279">
        <f>E88*こちらの注文書シートをご利用ください!$H$9</f>
        <v>0</v>
      </c>
      <c r="G88" s="327"/>
    </row>
    <row r="89" spans="1:7" x14ac:dyDescent="0.15">
      <c r="A89" s="357"/>
      <c r="B89" s="174" t="s">
        <v>227</v>
      </c>
      <c r="C89" s="174" t="s">
        <v>226</v>
      </c>
      <c r="D89" s="160" t="s">
        <v>625</v>
      </c>
      <c r="E89" s="305">
        <v>5000</v>
      </c>
      <c r="F89" s="279">
        <f>E89*こちらの注文書シートをご利用ください!$H$9</f>
        <v>0</v>
      </c>
      <c r="G89" s="327"/>
    </row>
    <row r="90" spans="1:7" x14ac:dyDescent="0.15">
      <c r="A90" s="357"/>
      <c r="B90" s="169" t="s">
        <v>228</v>
      </c>
      <c r="C90" s="170" t="s">
        <v>895</v>
      </c>
      <c r="D90" s="160" t="s">
        <v>626</v>
      </c>
      <c r="E90" s="304">
        <v>4500</v>
      </c>
      <c r="F90" s="279">
        <f>E90*こちらの注文書シートをご利用ください!$H$9</f>
        <v>0</v>
      </c>
      <c r="G90" s="327"/>
    </row>
    <row r="91" spans="1:7" x14ac:dyDescent="0.15">
      <c r="A91" s="357"/>
      <c r="B91" s="169" t="s">
        <v>230</v>
      </c>
      <c r="C91" s="170" t="s">
        <v>229</v>
      </c>
      <c r="D91" s="160" t="s">
        <v>627</v>
      </c>
      <c r="E91" s="304">
        <v>4500</v>
      </c>
      <c r="F91" s="279">
        <f>E91*こちらの注文書シートをご利用ください!$H$9</f>
        <v>0</v>
      </c>
      <c r="G91" s="327"/>
    </row>
    <row r="92" spans="1:7" x14ac:dyDescent="0.15">
      <c r="A92" s="357"/>
      <c r="B92" s="169" t="s">
        <v>231</v>
      </c>
      <c r="C92" s="170" t="s">
        <v>229</v>
      </c>
      <c r="D92" s="160" t="s">
        <v>628</v>
      </c>
      <c r="E92" s="304">
        <v>4500</v>
      </c>
      <c r="F92" s="279">
        <f>E92*こちらの注文書シートをご利用ください!$H$9</f>
        <v>0</v>
      </c>
      <c r="G92" s="327"/>
    </row>
    <row r="93" spans="1:7" ht="20.25" thickBot="1" x14ac:dyDescent="0.2">
      <c r="A93" s="358"/>
      <c r="B93" s="172" t="s">
        <v>232</v>
      </c>
      <c r="C93" s="176" t="s">
        <v>229</v>
      </c>
      <c r="D93" s="163" t="s">
        <v>629</v>
      </c>
      <c r="E93" s="307">
        <v>4500</v>
      </c>
      <c r="F93" s="263">
        <f>E93*こちらの注文書シートをご利用ください!$H$9</f>
        <v>0</v>
      </c>
      <c r="G93" s="328"/>
    </row>
    <row r="94" spans="1:7" ht="20.25" thickTop="1" x14ac:dyDescent="0.15">
      <c r="A94" s="350">
        <v>15</v>
      </c>
      <c r="B94" s="192" t="s">
        <v>235</v>
      </c>
      <c r="C94" s="193" t="s">
        <v>236</v>
      </c>
      <c r="D94" s="166" t="s">
        <v>631</v>
      </c>
      <c r="E94" s="313">
        <v>1000</v>
      </c>
      <c r="F94" s="240">
        <f>E94*こちらの注文書シートをご利用ください!$H$9</f>
        <v>0</v>
      </c>
      <c r="G94" s="329"/>
    </row>
    <row r="95" spans="1:7" x14ac:dyDescent="0.15">
      <c r="A95" s="351"/>
      <c r="B95" s="169" t="s">
        <v>237</v>
      </c>
      <c r="C95" s="170" t="s">
        <v>236</v>
      </c>
      <c r="D95" s="160" t="s">
        <v>632</v>
      </c>
      <c r="E95" s="304">
        <v>1000</v>
      </c>
      <c r="F95" s="279">
        <f>E95*こちらの注文書シートをご利用ください!$H$9</f>
        <v>0</v>
      </c>
      <c r="G95" s="327"/>
    </row>
    <row r="96" spans="1:7" x14ac:dyDescent="0.15">
      <c r="A96" s="351"/>
      <c r="B96" s="169" t="s">
        <v>238</v>
      </c>
      <c r="C96" s="170" t="s">
        <v>236</v>
      </c>
      <c r="D96" s="160" t="s">
        <v>633</v>
      </c>
      <c r="E96" s="304">
        <v>1000</v>
      </c>
      <c r="F96" s="279">
        <f>E96*こちらの注文書シートをご利用ください!$H$9</f>
        <v>0</v>
      </c>
      <c r="G96" s="327"/>
    </row>
    <row r="97" spans="1:7" x14ac:dyDescent="0.15">
      <c r="A97" s="351"/>
      <c r="B97" s="169" t="s">
        <v>239</v>
      </c>
      <c r="C97" s="170" t="s">
        <v>240</v>
      </c>
      <c r="D97" s="160" t="s">
        <v>634</v>
      </c>
      <c r="E97" s="304">
        <v>1000</v>
      </c>
      <c r="F97" s="279">
        <f>E97*こちらの注文書シートをご利用ください!$H$9</f>
        <v>0</v>
      </c>
      <c r="G97" s="327"/>
    </row>
    <row r="98" spans="1:7" x14ac:dyDescent="0.15">
      <c r="A98" s="351"/>
      <c r="B98" s="169" t="s">
        <v>241</v>
      </c>
      <c r="C98" s="170" t="s">
        <v>240</v>
      </c>
      <c r="D98" s="160" t="s">
        <v>635</v>
      </c>
      <c r="E98" s="304">
        <v>1000</v>
      </c>
      <c r="F98" s="279">
        <f>E98*こちらの注文書シートをご利用ください!$H$9</f>
        <v>0</v>
      </c>
      <c r="G98" s="327"/>
    </row>
    <row r="99" spans="1:7" ht="20.25" thickBot="1" x14ac:dyDescent="0.2">
      <c r="A99" s="352"/>
      <c r="B99" s="172" t="s">
        <v>242</v>
      </c>
      <c r="C99" s="176" t="s">
        <v>240</v>
      </c>
      <c r="D99" s="163" t="s">
        <v>636</v>
      </c>
      <c r="E99" s="307">
        <v>1000</v>
      </c>
      <c r="F99" s="263">
        <f>E99*こちらの注文書シートをご利用ください!$H$9</f>
        <v>0</v>
      </c>
      <c r="G99" s="328"/>
    </row>
    <row r="100" spans="1:7" ht="20.25" thickTop="1" x14ac:dyDescent="0.15">
      <c r="A100" s="356">
        <v>16</v>
      </c>
      <c r="B100" s="192" t="s">
        <v>324</v>
      </c>
      <c r="C100" s="193" t="s">
        <v>325</v>
      </c>
      <c r="D100" s="166" t="s">
        <v>692</v>
      </c>
      <c r="E100" s="314">
        <v>900</v>
      </c>
      <c r="F100" s="240">
        <f>E100*こちらの注文書シートをご利用ください!$H$9</f>
        <v>0</v>
      </c>
      <c r="G100" s="329"/>
    </row>
    <row r="101" spans="1:7" x14ac:dyDescent="0.15">
      <c r="A101" s="357"/>
      <c r="B101" s="169" t="s">
        <v>128</v>
      </c>
      <c r="C101" s="170" t="s">
        <v>325</v>
      </c>
      <c r="D101" s="160" t="s">
        <v>693</v>
      </c>
      <c r="E101" s="302">
        <v>900</v>
      </c>
      <c r="F101" s="279">
        <f>E101*こちらの注文書シートをご利用ください!$H$9</f>
        <v>0</v>
      </c>
      <c r="G101" s="327"/>
    </row>
    <row r="102" spans="1:7" x14ac:dyDescent="0.15">
      <c r="A102" s="357"/>
      <c r="B102" s="170" t="s">
        <v>320</v>
      </c>
      <c r="C102" s="170" t="s">
        <v>321</v>
      </c>
      <c r="D102" s="160" t="s">
        <v>686</v>
      </c>
      <c r="E102" s="302">
        <v>900</v>
      </c>
      <c r="F102" s="279">
        <f>E102*こちらの注文書シートをご利用ください!$H$9</f>
        <v>0</v>
      </c>
      <c r="G102" s="327"/>
    </row>
    <row r="103" spans="1:7" x14ac:dyDescent="0.15">
      <c r="A103" s="357"/>
      <c r="B103" s="170" t="s">
        <v>48</v>
      </c>
      <c r="C103" s="170" t="s">
        <v>321</v>
      </c>
      <c r="D103" s="160" t="s">
        <v>687</v>
      </c>
      <c r="E103" s="302">
        <v>900</v>
      </c>
      <c r="F103" s="279">
        <f>E103*こちらの注文書シートをご利用ください!$H$9</f>
        <v>0</v>
      </c>
      <c r="G103" s="327"/>
    </row>
    <row r="104" spans="1:7" x14ac:dyDescent="0.15">
      <c r="A104" s="357"/>
      <c r="B104" s="170" t="s">
        <v>49</v>
      </c>
      <c r="C104" s="170" t="s">
        <v>321</v>
      </c>
      <c r="D104" s="160" t="s">
        <v>690</v>
      </c>
      <c r="E104" s="302">
        <v>900</v>
      </c>
      <c r="F104" s="279">
        <f>E104*こちらの注文書シートをご利用ください!$H$9</f>
        <v>0</v>
      </c>
      <c r="G104" s="327"/>
    </row>
    <row r="105" spans="1:7" x14ac:dyDescent="0.15">
      <c r="A105" s="357"/>
      <c r="B105" s="170" t="s">
        <v>50</v>
      </c>
      <c r="C105" s="170" t="s">
        <v>321</v>
      </c>
      <c r="D105" s="160" t="s">
        <v>688</v>
      </c>
      <c r="E105" s="302">
        <v>900</v>
      </c>
      <c r="F105" s="279">
        <f>E105*こちらの注文書シートをご利用ください!$H$9</f>
        <v>0</v>
      </c>
      <c r="G105" s="327"/>
    </row>
    <row r="106" spans="1:7" x14ac:dyDescent="0.15">
      <c r="A106" s="357"/>
      <c r="B106" s="170" t="s">
        <v>322</v>
      </c>
      <c r="C106" s="170" t="s">
        <v>321</v>
      </c>
      <c r="D106" s="160" t="s">
        <v>689</v>
      </c>
      <c r="E106" s="302">
        <v>900</v>
      </c>
      <c r="F106" s="279">
        <f>E106*こちらの注文書シートをご利用ください!$H$9</f>
        <v>0</v>
      </c>
      <c r="G106" s="327"/>
    </row>
    <row r="107" spans="1:7" x14ac:dyDescent="0.15">
      <c r="A107" s="357"/>
      <c r="B107" s="170" t="s">
        <v>323</v>
      </c>
      <c r="C107" s="170" t="s">
        <v>321</v>
      </c>
      <c r="D107" s="160" t="s">
        <v>691</v>
      </c>
      <c r="E107" s="302">
        <v>900</v>
      </c>
      <c r="F107" s="279">
        <f>E107*こちらの注文書シートをご利用ください!$H$9</f>
        <v>0</v>
      </c>
      <c r="G107" s="327"/>
    </row>
    <row r="108" spans="1:7" ht="20.25" thickBot="1" x14ac:dyDescent="0.2">
      <c r="A108" s="357"/>
      <c r="B108" s="169" t="s">
        <v>209</v>
      </c>
      <c r="C108" s="171" t="s">
        <v>210</v>
      </c>
      <c r="D108" s="160" t="s">
        <v>613</v>
      </c>
      <c r="E108" s="302">
        <v>2000</v>
      </c>
      <c r="F108" s="279">
        <f>E108*こちらの注文書シートをご利用ください!$H$9</f>
        <v>0</v>
      </c>
      <c r="G108" s="344"/>
    </row>
    <row r="109" spans="1:7" ht="21" thickTop="1" thickBot="1" x14ac:dyDescent="0.2">
      <c r="A109" s="358"/>
      <c r="B109" s="172" t="s">
        <v>211</v>
      </c>
      <c r="C109" s="173" t="s">
        <v>210</v>
      </c>
      <c r="D109" s="163" t="s">
        <v>614</v>
      </c>
      <c r="E109" s="303">
        <v>2000</v>
      </c>
      <c r="F109" s="263">
        <f>E109*こちらの注文書シートをご利用ください!$H$9</f>
        <v>0</v>
      </c>
      <c r="G109" s="343"/>
    </row>
    <row r="110" spans="1:7" ht="20.25" thickTop="1" x14ac:dyDescent="0.15">
      <c r="A110" s="356">
        <v>17</v>
      </c>
      <c r="B110" s="192" t="s">
        <v>219</v>
      </c>
      <c r="C110" s="193" t="s">
        <v>897</v>
      </c>
      <c r="D110" s="166" t="s">
        <v>619</v>
      </c>
      <c r="E110" s="313">
        <v>4000</v>
      </c>
      <c r="F110" s="240">
        <f>E110*こちらの注文書シートをご利用ください!$H$9</f>
        <v>0</v>
      </c>
      <c r="G110" s="329"/>
    </row>
    <row r="111" spans="1:7" x14ac:dyDescent="0.15">
      <c r="A111" s="357"/>
      <c r="B111" s="186" t="s">
        <v>896</v>
      </c>
      <c r="C111" s="181" t="s">
        <v>897</v>
      </c>
      <c r="D111" s="160" t="s">
        <v>898</v>
      </c>
      <c r="E111" s="298">
        <v>4000</v>
      </c>
      <c r="F111" s="279">
        <f>E111*こちらの注文書シートをご利用ください!$H$9</f>
        <v>0</v>
      </c>
      <c r="G111" s="327"/>
    </row>
    <row r="112" spans="1:7" x14ac:dyDescent="0.4">
      <c r="A112" s="357"/>
      <c r="B112" s="170" t="s">
        <v>233</v>
      </c>
      <c r="C112" s="194" t="s">
        <v>234</v>
      </c>
      <c r="D112" s="160" t="s">
        <v>630</v>
      </c>
      <c r="E112" s="302">
        <v>10000</v>
      </c>
      <c r="F112" s="279">
        <f>E112*こちらの注文書シートをご利用ください!$H$9</f>
        <v>0</v>
      </c>
      <c r="G112" s="327"/>
    </row>
    <row r="113" spans="1:8" x14ac:dyDescent="0.15">
      <c r="A113" s="357"/>
      <c r="B113" s="169" t="s">
        <v>84</v>
      </c>
      <c r="C113" s="170" t="s">
        <v>304</v>
      </c>
      <c r="D113" s="160" t="s">
        <v>675</v>
      </c>
      <c r="E113" s="304">
        <v>2700</v>
      </c>
      <c r="F113" s="342">
        <v>1620</v>
      </c>
      <c r="G113" s="195" t="s">
        <v>113</v>
      </c>
      <c r="H113" s="196" t="s">
        <v>115</v>
      </c>
    </row>
    <row r="114" spans="1:8" x14ac:dyDescent="0.15">
      <c r="A114" s="357"/>
      <c r="B114" s="169" t="s">
        <v>114</v>
      </c>
      <c r="C114" s="170" t="s">
        <v>304</v>
      </c>
      <c r="D114" s="160" t="s">
        <v>676</v>
      </c>
      <c r="E114" s="304">
        <v>2700</v>
      </c>
      <c r="F114" s="342">
        <v>1620</v>
      </c>
      <c r="G114" s="195" t="s">
        <v>113</v>
      </c>
      <c r="H114" s="196" t="s">
        <v>115</v>
      </c>
    </row>
    <row r="115" spans="1:8" x14ac:dyDescent="0.15">
      <c r="A115" s="357"/>
      <c r="B115" s="169" t="s">
        <v>305</v>
      </c>
      <c r="C115" s="170" t="s">
        <v>306</v>
      </c>
      <c r="D115" s="160" t="s">
        <v>675</v>
      </c>
      <c r="E115" s="304">
        <v>2200</v>
      </c>
      <c r="F115" s="342">
        <v>1320</v>
      </c>
      <c r="G115" s="195" t="s">
        <v>113</v>
      </c>
      <c r="H115" s="196" t="s">
        <v>115</v>
      </c>
    </row>
    <row r="116" spans="1:8" x14ac:dyDescent="0.15">
      <c r="A116" s="357"/>
      <c r="B116" s="169" t="s">
        <v>307</v>
      </c>
      <c r="C116" s="170" t="s">
        <v>308</v>
      </c>
      <c r="D116" s="160" t="s">
        <v>677</v>
      </c>
      <c r="E116" s="304">
        <v>2200</v>
      </c>
      <c r="F116" s="342">
        <v>1320</v>
      </c>
      <c r="G116" s="195" t="s">
        <v>115</v>
      </c>
      <c r="H116" s="196" t="s">
        <v>115</v>
      </c>
    </row>
    <row r="117" spans="1:8" x14ac:dyDescent="0.15">
      <c r="A117" s="357"/>
      <c r="B117" s="169" t="s">
        <v>309</v>
      </c>
      <c r="C117" s="170" t="s">
        <v>310</v>
      </c>
      <c r="D117" s="160" t="s">
        <v>678</v>
      </c>
      <c r="E117" s="304">
        <v>1500</v>
      </c>
      <c r="F117" s="342">
        <v>900</v>
      </c>
      <c r="G117" s="195" t="s">
        <v>113</v>
      </c>
      <c r="H117" s="196" t="s">
        <v>115</v>
      </c>
    </row>
    <row r="118" spans="1:8" ht="20.25" thickBot="1" x14ac:dyDescent="0.2">
      <c r="A118" s="358"/>
      <c r="B118" s="172" t="s">
        <v>311</v>
      </c>
      <c r="C118" s="176" t="s">
        <v>310</v>
      </c>
      <c r="D118" s="163" t="s">
        <v>679</v>
      </c>
      <c r="E118" s="307">
        <v>1500</v>
      </c>
      <c r="F118" s="243">
        <v>900</v>
      </c>
      <c r="G118" s="276" t="s">
        <v>113</v>
      </c>
      <c r="H118" s="196" t="s">
        <v>115</v>
      </c>
    </row>
    <row r="119" spans="1:8" ht="20.25" thickTop="1" x14ac:dyDescent="0.4">
      <c r="A119" s="356">
        <v>18</v>
      </c>
      <c r="B119" s="193" t="s">
        <v>55</v>
      </c>
      <c r="C119" s="197" t="s">
        <v>326</v>
      </c>
      <c r="D119" s="166" t="s">
        <v>1050</v>
      </c>
      <c r="E119" s="314">
        <v>1000</v>
      </c>
      <c r="F119" s="240">
        <f>E119*こちらの注文書シートをご利用ください!$H$9</f>
        <v>0</v>
      </c>
      <c r="G119" s="329"/>
    </row>
    <row r="120" spans="1:8" x14ac:dyDescent="0.4">
      <c r="A120" s="357"/>
      <c r="B120" s="167" t="s">
        <v>1051</v>
      </c>
      <c r="C120" s="198" t="s">
        <v>326</v>
      </c>
      <c r="D120" s="160" t="s">
        <v>1052</v>
      </c>
      <c r="E120" s="301">
        <v>1000</v>
      </c>
      <c r="F120" s="279">
        <f>E120*こちらの注文書シートをご利用ください!$H$9</f>
        <v>0</v>
      </c>
      <c r="G120" s="327"/>
    </row>
    <row r="121" spans="1:8" x14ac:dyDescent="0.4">
      <c r="A121" s="357"/>
      <c r="B121" s="170" t="s">
        <v>328</v>
      </c>
      <c r="C121" s="198" t="s">
        <v>326</v>
      </c>
      <c r="D121" s="160" t="s">
        <v>695</v>
      </c>
      <c r="E121" s="302">
        <v>1000</v>
      </c>
      <c r="F121" s="279">
        <f>E121*こちらの注文書シートをご利用ください!$H$9</f>
        <v>0</v>
      </c>
      <c r="G121" s="327"/>
    </row>
    <row r="122" spans="1:8" x14ac:dyDescent="0.4">
      <c r="A122" s="357"/>
      <c r="B122" s="170" t="s">
        <v>329</v>
      </c>
      <c r="C122" s="198" t="s">
        <v>326</v>
      </c>
      <c r="D122" s="160" t="s">
        <v>696</v>
      </c>
      <c r="E122" s="302">
        <v>1000</v>
      </c>
      <c r="F122" s="279">
        <f>E122*こちらの注文書シートをご利用ください!$H$9</f>
        <v>0</v>
      </c>
      <c r="G122" s="327"/>
    </row>
    <row r="123" spans="1:8" x14ac:dyDescent="0.4">
      <c r="A123" s="357"/>
      <c r="B123" s="167" t="s">
        <v>1053</v>
      </c>
      <c r="C123" s="198" t="s">
        <v>326</v>
      </c>
      <c r="D123" s="160" t="s">
        <v>1054</v>
      </c>
      <c r="E123" s="301">
        <v>1000</v>
      </c>
      <c r="F123" s="279">
        <f>E123*こちらの注文書シートをご利用ください!$H$9</f>
        <v>0</v>
      </c>
      <c r="G123" s="327"/>
    </row>
    <row r="124" spans="1:8" x14ac:dyDescent="0.4">
      <c r="A124" s="357"/>
      <c r="B124" s="170" t="s">
        <v>54</v>
      </c>
      <c r="C124" s="198" t="s">
        <v>326</v>
      </c>
      <c r="D124" s="160" t="s">
        <v>700</v>
      </c>
      <c r="E124" s="302">
        <v>1000</v>
      </c>
      <c r="F124" s="279">
        <f>E124*こちらの注文書シートをご利用ください!$H$9</f>
        <v>0</v>
      </c>
      <c r="G124" s="327"/>
    </row>
    <row r="125" spans="1:8" x14ac:dyDescent="0.4">
      <c r="A125" s="357"/>
      <c r="B125" s="170" t="s">
        <v>332</v>
      </c>
      <c r="C125" s="198" t="s">
        <v>326</v>
      </c>
      <c r="D125" s="160" t="s">
        <v>697</v>
      </c>
      <c r="E125" s="302">
        <v>1000</v>
      </c>
      <c r="F125" s="279">
        <f>E125*こちらの注文書シートをご利用ください!$H$9</f>
        <v>0</v>
      </c>
      <c r="G125" s="327"/>
    </row>
    <row r="126" spans="1:8" x14ac:dyDescent="0.4">
      <c r="A126" s="357"/>
      <c r="B126" s="170" t="s">
        <v>56</v>
      </c>
      <c r="C126" s="198" t="s">
        <v>326</v>
      </c>
      <c r="D126" s="160" t="s">
        <v>698</v>
      </c>
      <c r="E126" s="302">
        <v>1000</v>
      </c>
      <c r="F126" s="279">
        <f>E126*こちらの注文書シートをご利用ください!$H$9</f>
        <v>0</v>
      </c>
      <c r="G126" s="327"/>
    </row>
    <row r="127" spans="1:8" x14ac:dyDescent="0.4">
      <c r="A127" s="357"/>
      <c r="B127" s="167" t="s">
        <v>1055</v>
      </c>
      <c r="C127" s="198" t="s">
        <v>326</v>
      </c>
      <c r="D127" s="160" t="s">
        <v>1056</v>
      </c>
      <c r="E127" s="301">
        <v>1000</v>
      </c>
      <c r="F127" s="279">
        <f>E127*こちらの注文書シートをご利用ください!$H$9</f>
        <v>0</v>
      </c>
      <c r="G127" s="327"/>
    </row>
    <row r="128" spans="1:8" x14ac:dyDescent="0.4">
      <c r="A128" s="357"/>
      <c r="B128" s="170" t="s">
        <v>335</v>
      </c>
      <c r="C128" s="198" t="s">
        <v>326</v>
      </c>
      <c r="D128" s="160" t="s">
        <v>699</v>
      </c>
      <c r="E128" s="302">
        <v>1000</v>
      </c>
      <c r="F128" s="279">
        <f>E128*こちらの注文書シートをご利用ください!$H$9</f>
        <v>0</v>
      </c>
      <c r="G128" s="327"/>
    </row>
    <row r="129" spans="1:7" x14ac:dyDescent="0.4">
      <c r="A129" s="357"/>
      <c r="B129" s="170" t="s">
        <v>337</v>
      </c>
      <c r="C129" s="198" t="s">
        <v>326</v>
      </c>
      <c r="D129" s="160" t="s">
        <v>701</v>
      </c>
      <c r="E129" s="302">
        <v>1000</v>
      </c>
      <c r="F129" s="279">
        <f>E129*こちらの注文書シートをご利用ください!$H$9</f>
        <v>0</v>
      </c>
      <c r="G129" s="327"/>
    </row>
    <row r="130" spans="1:7" x14ac:dyDescent="0.4">
      <c r="A130" s="357"/>
      <c r="B130" s="167" t="s">
        <v>1057</v>
      </c>
      <c r="C130" s="198" t="s">
        <v>326</v>
      </c>
      <c r="D130" s="160" t="s">
        <v>1058</v>
      </c>
      <c r="E130" s="301">
        <v>1000</v>
      </c>
      <c r="F130" s="279">
        <f>E130*こちらの注文書シートをご利用ください!$H$9</f>
        <v>0</v>
      </c>
      <c r="G130" s="327"/>
    </row>
    <row r="131" spans="1:7" x14ac:dyDescent="0.4">
      <c r="A131" s="357"/>
      <c r="B131" s="170" t="s">
        <v>52</v>
      </c>
      <c r="C131" s="194" t="s">
        <v>327</v>
      </c>
      <c r="D131" s="182" t="s">
        <v>694</v>
      </c>
      <c r="E131" s="302">
        <v>3800</v>
      </c>
      <c r="F131" s="279">
        <f>E131*こちらの注文書シートをご利用ください!$H$9</f>
        <v>0</v>
      </c>
      <c r="G131" s="332"/>
    </row>
    <row r="132" spans="1:7" x14ac:dyDescent="0.4">
      <c r="A132" s="357"/>
      <c r="B132" s="167" t="s">
        <v>1059</v>
      </c>
      <c r="C132" s="194" t="s">
        <v>327</v>
      </c>
      <c r="D132" s="182" t="s">
        <v>1052</v>
      </c>
      <c r="E132" s="298">
        <v>3800</v>
      </c>
      <c r="F132" s="279">
        <f>E132*こちらの注文書シートをご利用ください!$H$9</f>
        <v>0</v>
      </c>
      <c r="G132" s="332"/>
    </row>
    <row r="133" spans="1:7" x14ac:dyDescent="0.4">
      <c r="A133" s="357"/>
      <c r="B133" s="170" t="s">
        <v>330</v>
      </c>
      <c r="C133" s="194" t="s">
        <v>327</v>
      </c>
      <c r="D133" s="182" t="s">
        <v>695</v>
      </c>
      <c r="E133" s="302">
        <v>3800</v>
      </c>
      <c r="F133" s="279">
        <f>E133*こちらの注文書シートをご利用ください!$H$9</f>
        <v>0</v>
      </c>
      <c r="G133" s="332"/>
    </row>
    <row r="134" spans="1:7" x14ac:dyDescent="0.4">
      <c r="A134" s="357"/>
      <c r="B134" s="170" t="s">
        <v>331</v>
      </c>
      <c r="C134" s="194" t="s">
        <v>327</v>
      </c>
      <c r="D134" s="182" t="s">
        <v>696</v>
      </c>
      <c r="E134" s="302">
        <v>3800</v>
      </c>
      <c r="F134" s="279">
        <f>E134*こちらの注文書シートをご利用ください!$H$9</f>
        <v>0</v>
      </c>
      <c r="G134" s="332"/>
    </row>
    <row r="135" spans="1:7" x14ac:dyDescent="0.4">
      <c r="A135" s="357"/>
      <c r="B135" s="170" t="s">
        <v>983</v>
      </c>
      <c r="C135" s="194" t="s">
        <v>327</v>
      </c>
      <c r="D135" s="182" t="s">
        <v>1054</v>
      </c>
      <c r="E135" s="302">
        <v>3800</v>
      </c>
      <c r="F135" s="279">
        <f>E135*こちらの注文書シートをご利用ください!$H$9</f>
        <v>0</v>
      </c>
      <c r="G135" s="332"/>
    </row>
    <row r="136" spans="1:7" x14ac:dyDescent="0.4">
      <c r="A136" s="357"/>
      <c r="B136" s="170" t="s">
        <v>51</v>
      </c>
      <c r="C136" s="194" t="s">
        <v>327</v>
      </c>
      <c r="D136" s="182" t="s">
        <v>700</v>
      </c>
      <c r="E136" s="302">
        <v>3800</v>
      </c>
      <c r="F136" s="279">
        <f>E136*こちらの注文書シートをご利用ください!$H$9</f>
        <v>0</v>
      </c>
      <c r="G136" s="332"/>
    </row>
    <row r="137" spans="1:7" x14ac:dyDescent="0.4">
      <c r="A137" s="357"/>
      <c r="B137" s="170" t="s">
        <v>333</v>
      </c>
      <c r="C137" s="194" t="s">
        <v>327</v>
      </c>
      <c r="D137" s="182" t="s">
        <v>697</v>
      </c>
      <c r="E137" s="302">
        <v>3800</v>
      </c>
      <c r="F137" s="279">
        <f>E137*こちらの注文書シートをご利用ください!$H$9</f>
        <v>0</v>
      </c>
      <c r="G137" s="332"/>
    </row>
    <row r="138" spans="1:7" x14ac:dyDescent="0.4">
      <c r="A138" s="357"/>
      <c r="B138" s="170" t="s">
        <v>334</v>
      </c>
      <c r="C138" s="194" t="s">
        <v>327</v>
      </c>
      <c r="D138" s="182" t="s">
        <v>698</v>
      </c>
      <c r="E138" s="302">
        <v>3800</v>
      </c>
      <c r="F138" s="279">
        <f>E138*こちらの注文書シートをご利用ください!$H$9</f>
        <v>0</v>
      </c>
      <c r="G138" s="332"/>
    </row>
    <row r="139" spans="1:7" x14ac:dyDescent="0.4">
      <c r="A139" s="357"/>
      <c r="B139" s="167" t="s">
        <v>1060</v>
      </c>
      <c r="C139" s="194" t="s">
        <v>327</v>
      </c>
      <c r="D139" s="182" t="s">
        <v>1056</v>
      </c>
      <c r="E139" s="298">
        <v>3800</v>
      </c>
      <c r="F139" s="279">
        <f>E139*こちらの注文書シートをご利用ください!$H$9</f>
        <v>0</v>
      </c>
      <c r="G139" s="332"/>
    </row>
    <row r="140" spans="1:7" x14ac:dyDescent="0.4">
      <c r="A140" s="357"/>
      <c r="B140" s="170" t="s">
        <v>336</v>
      </c>
      <c r="C140" s="194" t="s">
        <v>327</v>
      </c>
      <c r="D140" s="182" t="s">
        <v>699</v>
      </c>
      <c r="E140" s="315">
        <v>3800</v>
      </c>
      <c r="F140" s="279">
        <f>E140*こちらの注文書シートをご利用ください!$H$9</f>
        <v>0</v>
      </c>
      <c r="G140" s="332"/>
    </row>
    <row r="141" spans="1:7" x14ac:dyDescent="0.4">
      <c r="A141" s="357"/>
      <c r="B141" s="170" t="s">
        <v>53</v>
      </c>
      <c r="C141" s="194" t="s">
        <v>327</v>
      </c>
      <c r="D141" s="182" t="s">
        <v>701</v>
      </c>
      <c r="E141" s="316">
        <v>3800</v>
      </c>
      <c r="F141" s="279">
        <f>E141*こちらの注文書シートをご利用ください!$H$9</f>
        <v>0</v>
      </c>
      <c r="G141" s="332"/>
    </row>
    <row r="142" spans="1:7" ht="20.25" thickBot="1" x14ac:dyDescent="0.45">
      <c r="A142" s="358"/>
      <c r="B142" s="199" t="s">
        <v>1061</v>
      </c>
      <c r="C142" s="200" t="s">
        <v>327</v>
      </c>
      <c r="D142" s="201" t="s">
        <v>1058</v>
      </c>
      <c r="E142" s="299">
        <v>3800</v>
      </c>
      <c r="F142" s="263">
        <f>E142*こちらの注文書シートをご利用ください!$H$9</f>
        <v>0</v>
      </c>
      <c r="G142" s="333"/>
    </row>
    <row r="143" spans="1:7" ht="20.25" thickTop="1" x14ac:dyDescent="0.15">
      <c r="A143" s="356">
        <v>19</v>
      </c>
      <c r="B143" s="192" t="s">
        <v>286</v>
      </c>
      <c r="C143" s="193" t="s">
        <v>909</v>
      </c>
      <c r="D143" s="166" t="s">
        <v>666</v>
      </c>
      <c r="E143" s="317">
        <v>1500</v>
      </c>
      <c r="F143" s="240">
        <f>E143*こちらの注文書シートをご利用ください!$H$9</f>
        <v>0</v>
      </c>
      <c r="G143" s="329"/>
    </row>
    <row r="144" spans="1:7" x14ac:dyDescent="0.15">
      <c r="A144" s="357"/>
      <c r="B144" s="169" t="s">
        <v>288</v>
      </c>
      <c r="C144" s="170" t="s">
        <v>287</v>
      </c>
      <c r="D144" s="160" t="s">
        <v>667</v>
      </c>
      <c r="E144" s="305">
        <v>1500</v>
      </c>
      <c r="F144" s="279">
        <f>E144*こちらの注文書シートをご利用ください!$H$9</f>
        <v>0</v>
      </c>
      <c r="G144" s="327"/>
    </row>
    <row r="145" spans="1:7" x14ac:dyDescent="0.15">
      <c r="A145" s="357"/>
      <c r="B145" s="170" t="s">
        <v>289</v>
      </c>
      <c r="C145" s="170" t="s">
        <v>287</v>
      </c>
      <c r="D145" s="160" t="s">
        <v>668</v>
      </c>
      <c r="E145" s="305">
        <v>1500</v>
      </c>
      <c r="F145" s="279">
        <f>E145*こちらの注文書シートをご利用ください!$H$9</f>
        <v>0</v>
      </c>
      <c r="G145" s="327"/>
    </row>
    <row r="146" spans="1:7" x14ac:dyDescent="0.15">
      <c r="A146" s="357"/>
      <c r="B146" s="170" t="s">
        <v>290</v>
      </c>
      <c r="C146" s="170" t="s">
        <v>287</v>
      </c>
      <c r="D146" s="160" t="s">
        <v>669</v>
      </c>
      <c r="E146" s="305">
        <v>1500</v>
      </c>
      <c r="F146" s="279">
        <f>E146*こちらの注文書シートをご利用ください!$H$9</f>
        <v>0</v>
      </c>
      <c r="G146" s="327"/>
    </row>
    <row r="147" spans="1:7" x14ac:dyDescent="0.15">
      <c r="A147" s="357"/>
      <c r="B147" s="170" t="s">
        <v>291</v>
      </c>
      <c r="C147" s="170" t="s">
        <v>287</v>
      </c>
      <c r="D147" s="160" t="s">
        <v>670</v>
      </c>
      <c r="E147" s="305">
        <v>1500</v>
      </c>
      <c r="F147" s="279">
        <f>E147*こちらの注文書シートをご利用ください!$H$9</f>
        <v>0</v>
      </c>
      <c r="G147" s="327"/>
    </row>
    <row r="148" spans="1:7" x14ac:dyDescent="0.15">
      <c r="A148" s="357"/>
      <c r="B148" s="170" t="s">
        <v>292</v>
      </c>
      <c r="C148" s="170" t="s">
        <v>287</v>
      </c>
      <c r="D148" s="160" t="s">
        <v>671</v>
      </c>
      <c r="E148" s="305">
        <v>1500</v>
      </c>
      <c r="F148" s="279">
        <f>E148*こちらの注文書シートをご利用ください!$H$9</f>
        <v>0</v>
      </c>
      <c r="G148" s="327"/>
    </row>
    <row r="149" spans="1:7" x14ac:dyDescent="0.15">
      <c r="A149" s="357"/>
      <c r="B149" s="169" t="s">
        <v>293</v>
      </c>
      <c r="C149" s="170" t="s">
        <v>294</v>
      </c>
      <c r="D149" s="160" t="s">
        <v>666</v>
      </c>
      <c r="E149" s="305">
        <v>2000</v>
      </c>
      <c r="F149" s="279">
        <f>E149*こちらの注文書シートをご利用ください!$H$9</f>
        <v>0</v>
      </c>
      <c r="G149" s="327"/>
    </row>
    <row r="150" spans="1:7" x14ac:dyDescent="0.15">
      <c r="A150" s="357"/>
      <c r="B150" s="169" t="s">
        <v>295</v>
      </c>
      <c r="C150" s="170" t="s">
        <v>294</v>
      </c>
      <c r="D150" s="160" t="s">
        <v>667</v>
      </c>
      <c r="E150" s="305">
        <v>2000</v>
      </c>
      <c r="F150" s="279">
        <f>E150*こちらの注文書シートをご利用ください!$H$9</f>
        <v>0</v>
      </c>
      <c r="G150" s="327"/>
    </row>
    <row r="151" spans="1:7" x14ac:dyDescent="0.15">
      <c r="A151" s="357"/>
      <c r="B151" s="170" t="s">
        <v>296</v>
      </c>
      <c r="C151" s="170" t="s">
        <v>294</v>
      </c>
      <c r="D151" s="160" t="s">
        <v>668</v>
      </c>
      <c r="E151" s="310">
        <v>2000</v>
      </c>
      <c r="F151" s="279">
        <f>E151*こちらの注文書シートをご利用ください!$H$9</f>
        <v>0</v>
      </c>
      <c r="G151" s="327"/>
    </row>
    <row r="152" spans="1:7" x14ac:dyDescent="0.15">
      <c r="A152" s="357"/>
      <c r="B152" s="170" t="s">
        <v>297</v>
      </c>
      <c r="C152" s="170" t="s">
        <v>294</v>
      </c>
      <c r="D152" s="160" t="s">
        <v>669</v>
      </c>
      <c r="E152" s="310">
        <v>2000</v>
      </c>
      <c r="F152" s="279">
        <f>E152*こちらの注文書シートをご利用ください!$H$9</f>
        <v>0</v>
      </c>
      <c r="G152" s="327"/>
    </row>
    <row r="153" spans="1:7" x14ac:dyDescent="0.15">
      <c r="A153" s="357"/>
      <c r="B153" s="170" t="s">
        <v>298</v>
      </c>
      <c r="C153" s="170" t="s">
        <v>294</v>
      </c>
      <c r="D153" s="160" t="s">
        <v>670</v>
      </c>
      <c r="E153" s="310">
        <v>2000</v>
      </c>
      <c r="F153" s="279">
        <f>E153*こちらの注文書シートをご利用ください!$H$9</f>
        <v>0</v>
      </c>
      <c r="G153" s="327"/>
    </row>
    <row r="154" spans="1:7" x14ac:dyDescent="0.15">
      <c r="A154" s="357"/>
      <c r="B154" s="170" t="s">
        <v>299</v>
      </c>
      <c r="C154" s="170" t="s">
        <v>294</v>
      </c>
      <c r="D154" s="160" t="s">
        <v>671</v>
      </c>
      <c r="E154" s="310">
        <v>2000</v>
      </c>
      <c r="F154" s="279">
        <f>E154*こちらの注文書シートをご利用ください!$H$9</f>
        <v>0</v>
      </c>
      <c r="G154" s="327"/>
    </row>
    <row r="155" spans="1:7" x14ac:dyDescent="0.15">
      <c r="A155" s="357"/>
      <c r="B155" s="170" t="s">
        <v>300</v>
      </c>
      <c r="C155" s="170" t="s">
        <v>301</v>
      </c>
      <c r="D155" s="160" t="s">
        <v>672</v>
      </c>
      <c r="E155" s="310">
        <v>500</v>
      </c>
      <c r="F155" s="279">
        <f>E155*こちらの注文書シートをご利用ください!$H$9</f>
        <v>0</v>
      </c>
      <c r="G155" s="327"/>
    </row>
    <row r="156" spans="1:7" x14ac:dyDescent="0.15">
      <c r="A156" s="357"/>
      <c r="B156" s="170" t="s">
        <v>302</v>
      </c>
      <c r="C156" s="170" t="s">
        <v>301</v>
      </c>
      <c r="D156" s="160" t="s">
        <v>673</v>
      </c>
      <c r="E156" s="310">
        <v>500</v>
      </c>
      <c r="F156" s="279">
        <f>E156*こちらの注文書シートをご利用ください!$H$9</f>
        <v>0</v>
      </c>
      <c r="G156" s="327"/>
    </row>
    <row r="157" spans="1:7" ht="20.25" thickBot="1" x14ac:dyDescent="0.2">
      <c r="A157" s="358"/>
      <c r="B157" s="176" t="s">
        <v>303</v>
      </c>
      <c r="C157" s="176" t="s">
        <v>301</v>
      </c>
      <c r="D157" s="163" t="s">
        <v>674</v>
      </c>
      <c r="E157" s="318">
        <v>500</v>
      </c>
      <c r="F157" s="263">
        <f>E157*こちらの注文書シートをご利用ください!$H$9</f>
        <v>0</v>
      </c>
      <c r="G157" s="328"/>
    </row>
    <row r="158" spans="1:7" ht="20.25" thickTop="1" x14ac:dyDescent="0.4">
      <c r="A158" s="356">
        <v>20</v>
      </c>
      <c r="B158" s="192" t="s">
        <v>312</v>
      </c>
      <c r="C158" s="202" t="s">
        <v>1062</v>
      </c>
      <c r="D158" s="166" t="s">
        <v>682</v>
      </c>
      <c r="E158" s="314">
        <v>500</v>
      </c>
      <c r="F158" s="240">
        <f>E158*こちらの注文書シートをご利用ください!$H$9</f>
        <v>0</v>
      </c>
      <c r="G158" s="329"/>
    </row>
    <row r="159" spans="1:7" x14ac:dyDescent="0.4">
      <c r="A159" s="357"/>
      <c r="B159" s="169" t="s">
        <v>313</v>
      </c>
      <c r="C159" s="180" t="s">
        <v>1063</v>
      </c>
      <c r="D159" s="160" t="s">
        <v>683</v>
      </c>
      <c r="E159" s="302">
        <v>500</v>
      </c>
      <c r="F159" s="279">
        <f>E159*こちらの注文書シートをご利用ください!$H$9</f>
        <v>0</v>
      </c>
      <c r="G159" s="327"/>
    </row>
    <row r="160" spans="1:7" x14ac:dyDescent="0.4">
      <c r="A160" s="357"/>
      <c r="B160" s="169" t="s">
        <v>316</v>
      </c>
      <c r="C160" s="180" t="s">
        <v>1063</v>
      </c>
      <c r="D160" s="160" t="s">
        <v>684</v>
      </c>
      <c r="E160" s="302">
        <v>500</v>
      </c>
      <c r="F160" s="279">
        <f>E160*こちらの注文書シートをご利用ください!$H$9</f>
        <v>0</v>
      </c>
      <c r="G160" s="327"/>
    </row>
    <row r="161" spans="1:7" x14ac:dyDescent="0.4">
      <c r="A161" s="357"/>
      <c r="B161" s="169" t="s">
        <v>317</v>
      </c>
      <c r="C161" s="180" t="s">
        <v>1063</v>
      </c>
      <c r="D161" s="160" t="s">
        <v>685</v>
      </c>
      <c r="E161" s="302">
        <v>500</v>
      </c>
      <c r="F161" s="279">
        <f>E161*こちらの注文書シートをご利用ください!$H$9</f>
        <v>0</v>
      </c>
      <c r="G161" s="327"/>
    </row>
    <row r="162" spans="1:7" x14ac:dyDescent="0.4">
      <c r="A162" s="357"/>
      <c r="B162" s="169" t="s">
        <v>314</v>
      </c>
      <c r="C162" s="180" t="s">
        <v>1064</v>
      </c>
      <c r="D162" s="160" t="s">
        <v>682</v>
      </c>
      <c r="E162" s="302">
        <v>1000</v>
      </c>
      <c r="F162" s="279">
        <f>E162*こちらの注文書シートをご利用ください!$H$9</f>
        <v>0</v>
      </c>
      <c r="G162" s="327"/>
    </row>
    <row r="163" spans="1:7" x14ac:dyDescent="0.4">
      <c r="A163" s="357"/>
      <c r="B163" s="169" t="s">
        <v>315</v>
      </c>
      <c r="C163" s="180" t="s">
        <v>1064</v>
      </c>
      <c r="D163" s="160" t="s">
        <v>683</v>
      </c>
      <c r="E163" s="302">
        <v>1000</v>
      </c>
      <c r="F163" s="279">
        <f>E163*こちらの注文書シートをご利用ください!$H$9</f>
        <v>0</v>
      </c>
      <c r="G163" s="327"/>
    </row>
    <row r="164" spans="1:7" x14ac:dyDescent="0.4">
      <c r="A164" s="357"/>
      <c r="B164" s="169" t="s">
        <v>318</v>
      </c>
      <c r="C164" s="180" t="s">
        <v>1064</v>
      </c>
      <c r="D164" s="160" t="s">
        <v>684</v>
      </c>
      <c r="E164" s="302">
        <v>1000</v>
      </c>
      <c r="F164" s="279">
        <f>E164*こちらの注文書シートをご利用ください!$H$9</f>
        <v>0</v>
      </c>
      <c r="G164" s="327"/>
    </row>
    <row r="165" spans="1:7" x14ac:dyDescent="0.4">
      <c r="A165" s="357"/>
      <c r="B165" s="169" t="s">
        <v>319</v>
      </c>
      <c r="C165" s="180" t="s">
        <v>1064</v>
      </c>
      <c r="D165" s="160" t="s">
        <v>685</v>
      </c>
      <c r="E165" s="302">
        <v>1000</v>
      </c>
      <c r="F165" s="279">
        <f>E165*こちらの注文書シートをご利用ください!$H$9</f>
        <v>0</v>
      </c>
      <c r="G165" s="327"/>
    </row>
    <row r="166" spans="1:7" x14ac:dyDescent="0.15">
      <c r="A166" s="357"/>
      <c r="B166" s="169" t="s">
        <v>282</v>
      </c>
      <c r="C166" s="169" t="s">
        <v>283</v>
      </c>
      <c r="D166" s="160" t="s">
        <v>663</v>
      </c>
      <c r="E166" s="305">
        <v>800</v>
      </c>
      <c r="F166" s="279">
        <f>E166*こちらの注文書シートをご利用ください!$H$9</f>
        <v>0</v>
      </c>
      <c r="G166" s="327"/>
    </row>
    <row r="167" spans="1:7" x14ac:dyDescent="0.15">
      <c r="A167" s="357"/>
      <c r="B167" s="169" t="s">
        <v>284</v>
      </c>
      <c r="C167" s="169" t="s">
        <v>283</v>
      </c>
      <c r="D167" s="160" t="s">
        <v>664</v>
      </c>
      <c r="E167" s="305">
        <v>800</v>
      </c>
      <c r="F167" s="279">
        <f>E167*こちらの注文書シートをご利用ください!$H$9</f>
        <v>0</v>
      </c>
      <c r="G167" s="327"/>
    </row>
    <row r="168" spans="1:7" ht="20.25" thickBot="1" x14ac:dyDescent="0.2">
      <c r="A168" s="358"/>
      <c r="B168" s="172" t="s">
        <v>285</v>
      </c>
      <c r="C168" s="172" t="s">
        <v>283</v>
      </c>
      <c r="D168" s="163" t="s">
        <v>665</v>
      </c>
      <c r="E168" s="306">
        <v>800</v>
      </c>
      <c r="F168" s="263">
        <f>E168*こちらの注文書シートをご利用ください!$H$9</f>
        <v>0</v>
      </c>
      <c r="G168" s="328"/>
    </row>
    <row r="169" spans="1:7" ht="20.25" thickTop="1" x14ac:dyDescent="0.15">
      <c r="A169" s="356">
        <v>21</v>
      </c>
      <c r="B169" s="203" t="s">
        <v>1065</v>
      </c>
      <c r="C169" s="184" t="s">
        <v>1066</v>
      </c>
      <c r="D169" s="204" t="s">
        <v>894</v>
      </c>
      <c r="E169" s="319">
        <v>2500</v>
      </c>
      <c r="F169" s="240">
        <f>E169*こちらの注文書シートをご利用ください!$H$9</f>
        <v>0</v>
      </c>
      <c r="G169" s="334"/>
    </row>
    <row r="170" spans="1:7" x14ac:dyDescent="0.4">
      <c r="A170" s="357"/>
      <c r="B170" s="170" t="s">
        <v>262</v>
      </c>
      <c r="C170" s="194" t="s">
        <v>1067</v>
      </c>
      <c r="D170" s="182" t="s">
        <v>647</v>
      </c>
      <c r="E170" s="302">
        <v>2500</v>
      </c>
      <c r="F170" s="279">
        <f>E170*こちらの注文書シートをご利用ください!$H$9</f>
        <v>0</v>
      </c>
      <c r="G170" s="332"/>
    </row>
    <row r="171" spans="1:7" x14ac:dyDescent="0.4">
      <c r="A171" s="357"/>
      <c r="B171" s="170" t="s">
        <v>59</v>
      </c>
      <c r="C171" s="194" t="s">
        <v>263</v>
      </c>
      <c r="D171" s="182" t="s">
        <v>649</v>
      </c>
      <c r="E171" s="302">
        <v>2500</v>
      </c>
      <c r="F171" s="279">
        <f>E171*こちらの注文書シートをご利用ください!$H$9</f>
        <v>0</v>
      </c>
      <c r="G171" s="332"/>
    </row>
    <row r="172" spans="1:7" x14ac:dyDescent="0.4">
      <c r="A172" s="357"/>
      <c r="B172" s="170" t="s">
        <v>264</v>
      </c>
      <c r="C172" s="194" t="s">
        <v>263</v>
      </c>
      <c r="D172" s="182" t="s">
        <v>650</v>
      </c>
      <c r="E172" s="302">
        <v>2500</v>
      </c>
      <c r="F172" s="279">
        <f>E172*こちらの注文書シートをご利用ください!$H$9</f>
        <v>0</v>
      </c>
      <c r="G172" s="332"/>
    </row>
    <row r="173" spans="1:7" x14ac:dyDescent="0.4">
      <c r="A173" s="357"/>
      <c r="B173" s="170" t="s">
        <v>265</v>
      </c>
      <c r="C173" s="194" t="s">
        <v>263</v>
      </c>
      <c r="D173" s="182" t="s">
        <v>651</v>
      </c>
      <c r="E173" s="302">
        <v>2500</v>
      </c>
      <c r="F173" s="279">
        <f>E173*こちらの注文書シートをご利用ください!$H$9</f>
        <v>0</v>
      </c>
      <c r="G173" s="332"/>
    </row>
    <row r="174" spans="1:7" x14ac:dyDescent="0.4">
      <c r="A174" s="357"/>
      <c r="B174" s="170" t="s">
        <v>60</v>
      </c>
      <c r="C174" s="194" t="s">
        <v>263</v>
      </c>
      <c r="D174" s="182" t="s">
        <v>648</v>
      </c>
      <c r="E174" s="302">
        <v>2500</v>
      </c>
      <c r="F174" s="279">
        <f>E174*こちらの注文書シートをご利用ください!$H$9</f>
        <v>0</v>
      </c>
      <c r="G174" s="332"/>
    </row>
    <row r="175" spans="1:7" x14ac:dyDescent="0.4">
      <c r="A175" s="357"/>
      <c r="B175" s="170" t="s">
        <v>266</v>
      </c>
      <c r="C175" s="194" t="s">
        <v>263</v>
      </c>
      <c r="D175" s="182" t="s">
        <v>652</v>
      </c>
      <c r="E175" s="302">
        <v>2500</v>
      </c>
      <c r="F175" s="279">
        <f>E175*こちらの注文書シートをご利用ください!$H$9</f>
        <v>0</v>
      </c>
      <c r="G175" s="332"/>
    </row>
    <row r="176" spans="1:7" x14ac:dyDescent="0.15">
      <c r="A176" s="357"/>
      <c r="B176" s="170" t="s">
        <v>58</v>
      </c>
      <c r="C176" s="170" t="s">
        <v>268</v>
      </c>
      <c r="D176" s="182" t="s">
        <v>648</v>
      </c>
      <c r="E176" s="302">
        <v>800</v>
      </c>
      <c r="F176" s="279">
        <f>E176*こちらの注文書シートをご利用ください!$H$9</f>
        <v>0</v>
      </c>
      <c r="G176" s="332"/>
    </row>
    <row r="177" spans="1:7" x14ac:dyDescent="0.15">
      <c r="A177" s="357"/>
      <c r="B177" s="170" t="s">
        <v>267</v>
      </c>
      <c r="C177" s="170" t="s">
        <v>268</v>
      </c>
      <c r="D177" s="182" t="s">
        <v>654</v>
      </c>
      <c r="E177" s="302">
        <v>800</v>
      </c>
      <c r="F177" s="279">
        <f>E177*こちらの注文書シートをご利用ください!$H$9</f>
        <v>0</v>
      </c>
      <c r="G177" s="332"/>
    </row>
    <row r="178" spans="1:7" x14ac:dyDescent="0.15">
      <c r="A178" s="357"/>
      <c r="B178" s="170" t="s">
        <v>269</v>
      </c>
      <c r="C178" s="170" t="s">
        <v>268</v>
      </c>
      <c r="D178" s="182" t="s">
        <v>655</v>
      </c>
      <c r="E178" s="302">
        <v>800</v>
      </c>
      <c r="F178" s="279">
        <f>E178*こちらの注文書シートをご利用ください!$H$9</f>
        <v>0</v>
      </c>
      <c r="G178" s="332"/>
    </row>
    <row r="179" spans="1:7" x14ac:dyDescent="0.15">
      <c r="A179" s="357"/>
      <c r="B179" s="170" t="s">
        <v>272</v>
      </c>
      <c r="C179" s="170" t="s">
        <v>268</v>
      </c>
      <c r="D179" s="182" t="s">
        <v>657</v>
      </c>
      <c r="E179" s="302">
        <v>800</v>
      </c>
      <c r="F179" s="279">
        <f>E179*こちらの注文書シートをご利用ください!$H$9</f>
        <v>0</v>
      </c>
      <c r="G179" s="332"/>
    </row>
    <row r="180" spans="1:7" x14ac:dyDescent="0.15">
      <c r="A180" s="357"/>
      <c r="B180" s="170" t="s">
        <v>270</v>
      </c>
      <c r="C180" s="170" t="s">
        <v>268</v>
      </c>
      <c r="D180" s="205" t="s">
        <v>656</v>
      </c>
      <c r="E180" s="302">
        <v>800</v>
      </c>
      <c r="F180" s="279">
        <f>E180*こちらの注文書シートをご利用ください!$H$9</f>
        <v>0</v>
      </c>
      <c r="G180" s="332"/>
    </row>
    <row r="181" spans="1:7" ht="20.25" thickBot="1" x14ac:dyDescent="0.2">
      <c r="A181" s="358"/>
      <c r="B181" s="176" t="s">
        <v>271</v>
      </c>
      <c r="C181" s="176" t="s">
        <v>268</v>
      </c>
      <c r="D181" s="206" t="s">
        <v>652</v>
      </c>
      <c r="E181" s="303">
        <v>800</v>
      </c>
      <c r="F181" s="263">
        <f>E181*こちらの注文書シートをご利用ください!$H$9</f>
        <v>0</v>
      </c>
      <c r="G181" s="333"/>
    </row>
    <row r="182" spans="1:7" ht="20.25" thickTop="1" x14ac:dyDescent="0.15">
      <c r="A182" s="356">
        <v>22</v>
      </c>
      <c r="B182" s="192" t="s">
        <v>273</v>
      </c>
      <c r="C182" s="192" t="s">
        <v>274</v>
      </c>
      <c r="D182" s="166" t="s">
        <v>655</v>
      </c>
      <c r="E182" s="314">
        <v>700</v>
      </c>
      <c r="F182" s="240">
        <f>E182*こちらの注文書シートをご利用ください!$H$9</f>
        <v>0</v>
      </c>
      <c r="G182" s="329"/>
    </row>
    <row r="183" spans="1:7" x14ac:dyDescent="0.15">
      <c r="A183" s="357"/>
      <c r="B183" s="169" t="s">
        <v>275</v>
      </c>
      <c r="C183" s="169" t="s">
        <v>274</v>
      </c>
      <c r="D183" s="160" t="s">
        <v>658</v>
      </c>
      <c r="E183" s="302">
        <v>700</v>
      </c>
      <c r="F183" s="279">
        <f>E183*こちらの注文書シートをご利用ください!$H$9</f>
        <v>0</v>
      </c>
      <c r="G183" s="327"/>
    </row>
    <row r="184" spans="1:7" x14ac:dyDescent="0.15">
      <c r="A184" s="357"/>
      <c r="B184" s="169" t="s">
        <v>177</v>
      </c>
      <c r="C184" s="169" t="s">
        <v>276</v>
      </c>
      <c r="D184" s="160" t="s">
        <v>652</v>
      </c>
      <c r="E184" s="302">
        <v>700</v>
      </c>
      <c r="F184" s="279">
        <f>E184*こちらの注文書シートをご利用ください!$H$9</f>
        <v>0</v>
      </c>
      <c r="G184" s="327"/>
    </row>
    <row r="185" spans="1:7" x14ac:dyDescent="0.15">
      <c r="A185" s="357"/>
      <c r="B185" s="169" t="s">
        <v>277</v>
      </c>
      <c r="C185" s="169" t="s">
        <v>276</v>
      </c>
      <c r="D185" s="160" t="s">
        <v>659</v>
      </c>
      <c r="E185" s="302">
        <v>700</v>
      </c>
      <c r="F185" s="279">
        <f>E185*こちらの注文書シートをご利用ください!$H$9</f>
        <v>0</v>
      </c>
      <c r="G185" s="327"/>
    </row>
    <row r="186" spans="1:7" x14ac:dyDescent="0.15">
      <c r="A186" s="357"/>
      <c r="B186" s="169" t="s">
        <v>278</v>
      </c>
      <c r="C186" s="169" t="s">
        <v>279</v>
      </c>
      <c r="D186" s="160" t="s">
        <v>655</v>
      </c>
      <c r="E186" s="310">
        <v>600</v>
      </c>
      <c r="F186" s="279">
        <f>E186*こちらの注文書シートをご利用ください!$H$9</f>
        <v>0</v>
      </c>
      <c r="G186" s="327"/>
    </row>
    <row r="187" spans="1:7" x14ac:dyDescent="0.15">
      <c r="A187" s="357"/>
      <c r="B187" s="169" t="s">
        <v>280</v>
      </c>
      <c r="C187" s="169" t="s">
        <v>279</v>
      </c>
      <c r="D187" s="160" t="s">
        <v>660</v>
      </c>
      <c r="E187" s="310">
        <v>600</v>
      </c>
      <c r="F187" s="279">
        <f>E187*こちらの注文書シートをご利用ください!$H$9</f>
        <v>0</v>
      </c>
      <c r="G187" s="327"/>
    </row>
    <row r="188" spans="1:7" x14ac:dyDescent="0.15">
      <c r="A188" s="357"/>
      <c r="B188" s="169" t="s">
        <v>281</v>
      </c>
      <c r="C188" s="169" t="s">
        <v>279</v>
      </c>
      <c r="D188" s="160" t="s">
        <v>659</v>
      </c>
      <c r="E188" s="310">
        <v>600</v>
      </c>
      <c r="F188" s="279">
        <f>E188*こちらの注文書シートをご利用ください!$H$9</f>
        <v>0</v>
      </c>
      <c r="G188" s="327"/>
    </row>
    <row r="189" spans="1:7" x14ac:dyDescent="0.15">
      <c r="A189" s="357"/>
      <c r="B189" s="169" t="s">
        <v>150</v>
      </c>
      <c r="C189" s="169" t="s">
        <v>279</v>
      </c>
      <c r="D189" s="160" t="s">
        <v>653</v>
      </c>
      <c r="E189" s="310">
        <v>600</v>
      </c>
      <c r="F189" s="279">
        <f>E189*こちらの注文書シートをご利用ください!$H$9</f>
        <v>0</v>
      </c>
      <c r="G189" s="327"/>
    </row>
    <row r="190" spans="1:7" x14ac:dyDescent="0.15">
      <c r="A190" s="357"/>
      <c r="B190" s="169" t="s">
        <v>151</v>
      </c>
      <c r="C190" s="169" t="s">
        <v>279</v>
      </c>
      <c r="D190" s="160" t="s">
        <v>661</v>
      </c>
      <c r="E190" s="310">
        <v>600</v>
      </c>
      <c r="F190" s="279">
        <f>E190*こちらの注文書シートをご利用ください!$H$9</f>
        <v>0</v>
      </c>
      <c r="G190" s="327"/>
    </row>
    <row r="191" spans="1:7" ht="20.25" thickBot="1" x14ac:dyDescent="0.2">
      <c r="A191" s="358"/>
      <c r="B191" s="172" t="s">
        <v>152</v>
      </c>
      <c r="C191" s="172" t="s">
        <v>279</v>
      </c>
      <c r="D191" s="163" t="s">
        <v>662</v>
      </c>
      <c r="E191" s="318">
        <v>600</v>
      </c>
      <c r="F191" s="263">
        <f>E191*こちらの注文書シートをご利用ください!$H$9</f>
        <v>0</v>
      </c>
      <c r="G191" s="328"/>
    </row>
    <row r="192" spans="1:7" ht="20.25" thickTop="1" x14ac:dyDescent="0.4">
      <c r="A192" s="356">
        <v>23</v>
      </c>
      <c r="B192" s="193" t="s">
        <v>345</v>
      </c>
      <c r="C192" s="197" t="s">
        <v>1068</v>
      </c>
      <c r="D192" s="166" t="s">
        <v>705</v>
      </c>
      <c r="E192" s="314">
        <v>2800</v>
      </c>
      <c r="F192" s="240">
        <f>E192*こちらの注文書シートをご利用ください!$H$9</f>
        <v>0</v>
      </c>
      <c r="G192" s="329"/>
    </row>
    <row r="193" spans="1:7" x14ac:dyDescent="0.4">
      <c r="A193" s="357"/>
      <c r="B193" s="170" t="s">
        <v>347</v>
      </c>
      <c r="C193" s="194" t="s">
        <v>346</v>
      </c>
      <c r="D193" s="160" t="s">
        <v>704</v>
      </c>
      <c r="E193" s="302">
        <v>2800</v>
      </c>
      <c r="F193" s="279">
        <f>E193*こちらの注文書シートをご利用ください!$H$9</f>
        <v>0</v>
      </c>
      <c r="G193" s="327"/>
    </row>
    <row r="194" spans="1:7" x14ac:dyDescent="0.4">
      <c r="A194" s="357"/>
      <c r="B194" s="170" t="s">
        <v>348</v>
      </c>
      <c r="C194" s="194" t="s">
        <v>346</v>
      </c>
      <c r="D194" s="160" t="s">
        <v>706</v>
      </c>
      <c r="E194" s="302">
        <v>2800</v>
      </c>
      <c r="F194" s="279">
        <f>E194*こちらの注文書シートをご利用ください!$H$9</f>
        <v>0</v>
      </c>
      <c r="G194" s="327"/>
    </row>
    <row r="195" spans="1:7" x14ac:dyDescent="0.4">
      <c r="A195" s="357"/>
      <c r="B195" s="170" t="s">
        <v>349</v>
      </c>
      <c r="C195" s="194" t="s">
        <v>346</v>
      </c>
      <c r="D195" s="160" t="s">
        <v>707</v>
      </c>
      <c r="E195" s="302">
        <v>2800</v>
      </c>
      <c r="F195" s="279">
        <f>E195*こちらの注文書シートをご利用ください!$H$9</f>
        <v>0</v>
      </c>
      <c r="G195" s="327"/>
    </row>
    <row r="196" spans="1:7" x14ac:dyDescent="0.4">
      <c r="A196" s="357"/>
      <c r="B196" s="170" t="s">
        <v>350</v>
      </c>
      <c r="C196" s="194" t="s">
        <v>346</v>
      </c>
      <c r="D196" s="207" t="s">
        <v>1069</v>
      </c>
      <c r="E196" s="302">
        <v>2800</v>
      </c>
      <c r="F196" s="279">
        <f>E196*こちらの注文書シートをご利用ください!$H$9</f>
        <v>0</v>
      </c>
      <c r="G196" s="327"/>
    </row>
    <row r="197" spans="1:7" x14ac:dyDescent="0.4">
      <c r="A197" s="357"/>
      <c r="B197" s="170" t="s">
        <v>351</v>
      </c>
      <c r="C197" s="194" t="s">
        <v>346</v>
      </c>
      <c r="D197" s="160" t="s">
        <v>708</v>
      </c>
      <c r="E197" s="302">
        <v>2800</v>
      </c>
      <c r="F197" s="279">
        <f>E197*こちらの注文書シートをご利用ください!$H$9</f>
        <v>0</v>
      </c>
      <c r="G197" s="327"/>
    </row>
    <row r="198" spans="1:7" x14ac:dyDescent="0.15">
      <c r="A198" s="357"/>
      <c r="B198" s="170" t="s">
        <v>352</v>
      </c>
      <c r="C198" s="170" t="s">
        <v>353</v>
      </c>
      <c r="D198" s="160" t="s">
        <v>705</v>
      </c>
      <c r="E198" s="302">
        <v>700</v>
      </c>
      <c r="F198" s="279">
        <f>E198*こちらの注文書シートをご利用ください!$H$9</f>
        <v>0</v>
      </c>
      <c r="G198" s="327"/>
    </row>
    <row r="199" spans="1:7" x14ac:dyDescent="0.15">
      <c r="A199" s="357"/>
      <c r="B199" s="170" t="s">
        <v>354</v>
      </c>
      <c r="C199" s="170" t="s">
        <v>353</v>
      </c>
      <c r="D199" s="160" t="s">
        <v>704</v>
      </c>
      <c r="E199" s="302">
        <v>700</v>
      </c>
      <c r="F199" s="279">
        <f>E199*こちらの注文書シートをご利用ください!$H$9</f>
        <v>0</v>
      </c>
      <c r="G199" s="327"/>
    </row>
    <row r="200" spans="1:7" x14ac:dyDescent="0.15">
      <c r="A200" s="357"/>
      <c r="B200" s="170" t="s">
        <v>355</v>
      </c>
      <c r="C200" s="170" t="s">
        <v>353</v>
      </c>
      <c r="D200" s="160" t="s">
        <v>706</v>
      </c>
      <c r="E200" s="302">
        <v>700</v>
      </c>
      <c r="F200" s="279">
        <f>E200*こちらの注文書シートをご利用ください!$H$9</f>
        <v>0</v>
      </c>
      <c r="G200" s="327"/>
    </row>
    <row r="201" spans="1:7" x14ac:dyDescent="0.15">
      <c r="A201" s="357"/>
      <c r="B201" s="170" t="s">
        <v>356</v>
      </c>
      <c r="C201" s="170" t="s">
        <v>353</v>
      </c>
      <c r="D201" s="160" t="s">
        <v>709</v>
      </c>
      <c r="E201" s="302">
        <v>700</v>
      </c>
      <c r="F201" s="279">
        <f>E201*こちらの注文書シートをご利用ください!$H$9</f>
        <v>0</v>
      </c>
      <c r="G201" s="327"/>
    </row>
    <row r="202" spans="1:7" x14ac:dyDescent="0.15">
      <c r="A202" s="357"/>
      <c r="B202" s="170" t="s">
        <v>357</v>
      </c>
      <c r="C202" s="170" t="s">
        <v>353</v>
      </c>
      <c r="D202" s="160" t="s">
        <v>710</v>
      </c>
      <c r="E202" s="302">
        <v>700</v>
      </c>
      <c r="F202" s="279">
        <f>E202*こちらの注文書シートをご利用ください!$H$9</f>
        <v>0</v>
      </c>
      <c r="G202" s="327"/>
    </row>
    <row r="203" spans="1:7" x14ac:dyDescent="0.15">
      <c r="A203" s="357"/>
      <c r="B203" s="170" t="s">
        <v>57</v>
      </c>
      <c r="C203" s="170" t="s">
        <v>353</v>
      </c>
      <c r="D203" s="160" t="s">
        <v>711</v>
      </c>
      <c r="E203" s="302">
        <v>700</v>
      </c>
      <c r="F203" s="279">
        <f>E203*こちらの注文書シートをご利用ください!$H$9</f>
        <v>0</v>
      </c>
      <c r="G203" s="327"/>
    </row>
    <row r="204" spans="1:7" x14ac:dyDescent="0.15">
      <c r="A204" s="357"/>
      <c r="B204" s="170" t="s">
        <v>358</v>
      </c>
      <c r="C204" s="170" t="s">
        <v>353</v>
      </c>
      <c r="D204" s="160" t="s">
        <v>712</v>
      </c>
      <c r="E204" s="302">
        <v>700</v>
      </c>
      <c r="F204" s="279">
        <f>E204*こちらの注文書シートをご利用ください!$H$9</f>
        <v>0</v>
      </c>
      <c r="G204" s="327"/>
    </row>
    <row r="205" spans="1:7" ht="20.25" thickBot="1" x14ac:dyDescent="0.2">
      <c r="A205" s="358"/>
      <c r="B205" s="176" t="s">
        <v>359</v>
      </c>
      <c r="C205" s="176" t="s">
        <v>353</v>
      </c>
      <c r="D205" s="163" t="s">
        <v>713</v>
      </c>
      <c r="E205" s="303">
        <v>700</v>
      </c>
      <c r="F205" s="263">
        <f>E205*こちらの注文書シートをご利用ください!$H$9</f>
        <v>0</v>
      </c>
      <c r="G205" s="328"/>
    </row>
    <row r="206" spans="1:7" ht="20.25" thickTop="1" x14ac:dyDescent="0.4">
      <c r="A206" s="356">
        <v>24</v>
      </c>
      <c r="B206" s="193" t="s">
        <v>342</v>
      </c>
      <c r="C206" s="197" t="s">
        <v>343</v>
      </c>
      <c r="D206" s="204" t="s">
        <v>703</v>
      </c>
      <c r="E206" s="314">
        <v>2800</v>
      </c>
      <c r="F206" s="240">
        <f>E206*こちらの注文書シートをご利用ください!$H$9</f>
        <v>0</v>
      </c>
      <c r="G206" s="334"/>
    </row>
    <row r="207" spans="1:7" x14ac:dyDescent="0.4">
      <c r="A207" s="357"/>
      <c r="B207" s="170" t="s">
        <v>344</v>
      </c>
      <c r="C207" s="194" t="s">
        <v>343</v>
      </c>
      <c r="D207" s="182" t="s">
        <v>704</v>
      </c>
      <c r="E207" s="302">
        <v>2800</v>
      </c>
      <c r="F207" s="279">
        <f>E207*こちらの注文書シートをご利用ください!$H$9</f>
        <v>0</v>
      </c>
      <c r="G207" s="332"/>
    </row>
    <row r="208" spans="1:7" x14ac:dyDescent="0.15">
      <c r="A208" s="357"/>
      <c r="B208" s="170" t="s">
        <v>338</v>
      </c>
      <c r="C208" s="170" t="s">
        <v>339</v>
      </c>
      <c r="D208" s="160" t="s">
        <v>702</v>
      </c>
      <c r="E208" s="310">
        <v>700</v>
      </c>
      <c r="F208" s="279">
        <f>E208*こちらの注文書シートをご利用ください!$H$9</f>
        <v>0</v>
      </c>
      <c r="G208" s="327"/>
    </row>
    <row r="209" spans="1:7" x14ac:dyDescent="0.4">
      <c r="A209" s="357"/>
      <c r="B209" s="170" t="s">
        <v>340</v>
      </c>
      <c r="C209" s="194" t="s">
        <v>341</v>
      </c>
      <c r="D209" s="160" t="s">
        <v>702</v>
      </c>
      <c r="E209" s="302">
        <v>2800</v>
      </c>
      <c r="F209" s="279">
        <f>E209*こちらの注文書シートをご利用ください!$H$9</f>
        <v>0</v>
      </c>
      <c r="G209" s="327"/>
    </row>
    <row r="210" spans="1:7" x14ac:dyDescent="0.15">
      <c r="A210" s="357"/>
      <c r="B210" s="170" t="s">
        <v>360</v>
      </c>
      <c r="C210" s="170" t="s">
        <v>361</v>
      </c>
      <c r="D210" s="182" t="s">
        <v>714</v>
      </c>
      <c r="E210" s="302">
        <v>4000</v>
      </c>
      <c r="F210" s="279">
        <f>E210*こちらの注文書シートをご利用ください!$H$9</f>
        <v>0</v>
      </c>
      <c r="G210" s="332"/>
    </row>
    <row r="211" spans="1:7" x14ac:dyDescent="0.15">
      <c r="A211" s="357"/>
      <c r="B211" s="170" t="s">
        <v>362</v>
      </c>
      <c r="C211" s="170" t="s">
        <v>361</v>
      </c>
      <c r="D211" s="182" t="s">
        <v>715</v>
      </c>
      <c r="E211" s="302">
        <v>4000</v>
      </c>
      <c r="F211" s="279">
        <f>E211*こちらの注文書シートをご利用ください!$H$9</f>
        <v>0</v>
      </c>
      <c r="G211" s="332"/>
    </row>
    <row r="212" spans="1:7" x14ac:dyDescent="0.15">
      <c r="A212" s="357"/>
      <c r="B212" s="186" t="s">
        <v>910</v>
      </c>
      <c r="C212" s="181" t="s">
        <v>911</v>
      </c>
      <c r="D212" s="182" t="s">
        <v>714</v>
      </c>
      <c r="E212" s="302">
        <v>1200</v>
      </c>
      <c r="F212" s="279">
        <f>E212*こちらの注文書シートをご利用ください!$H$9</f>
        <v>0</v>
      </c>
      <c r="G212" s="332"/>
    </row>
    <row r="213" spans="1:7" x14ac:dyDescent="0.15">
      <c r="A213" s="357"/>
      <c r="B213" s="186" t="s">
        <v>912</v>
      </c>
      <c r="C213" s="181" t="s">
        <v>911</v>
      </c>
      <c r="D213" s="182" t="s">
        <v>715</v>
      </c>
      <c r="E213" s="302">
        <v>1200</v>
      </c>
      <c r="F213" s="279">
        <f>E213*こちらの注文書シートをご利用ください!$H$9</f>
        <v>0</v>
      </c>
      <c r="G213" s="332"/>
    </row>
    <row r="214" spans="1:7" x14ac:dyDescent="0.15">
      <c r="A214" s="357"/>
      <c r="B214" s="170" t="s">
        <v>363</v>
      </c>
      <c r="C214" s="170" t="s">
        <v>913</v>
      </c>
      <c r="D214" s="160" t="s">
        <v>716</v>
      </c>
      <c r="E214" s="310">
        <v>1500</v>
      </c>
      <c r="F214" s="279">
        <f>E214*こちらの注文書シートをご利用ください!$H$9</f>
        <v>0</v>
      </c>
      <c r="G214" s="327"/>
    </row>
    <row r="215" spans="1:7" x14ac:dyDescent="0.15">
      <c r="A215" s="357"/>
      <c r="B215" s="170" t="s">
        <v>364</v>
      </c>
      <c r="C215" s="170" t="s">
        <v>913</v>
      </c>
      <c r="D215" s="160" t="s">
        <v>717</v>
      </c>
      <c r="E215" s="310">
        <v>1500</v>
      </c>
      <c r="F215" s="279">
        <f>E215*こちらの注文書シートをご利用ください!$H$9</f>
        <v>0</v>
      </c>
      <c r="G215" s="327"/>
    </row>
    <row r="216" spans="1:7" x14ac:dyDescent="0.15">
      <c r="A216" s="357"/>
      <c r="B216" s="170" t="s">
        <v>365</v>
      </c>
      <c r="C216" s="170" t="s">
        <v>366</v>
      </c>
      <c r="D216" s="160" t="s">
        <v>718</v>
      </c>
      <c r="E216" s="302">
        <v>700</v>
      </c>
      <c r="F216" s="279">
        <f>E216*こちらの注文書シートをご利用ください!$H$9</f>
        <v>0</v>
      </c>
      <c r="G216" s="327"/>
    </row>
    <row r="217" spans="1:7" x14ac:dyDescent="0.15">
      <c r="A217" s="357"/>
      <c r="B217" s="170" t="s">
        <v>367</v>
      </c>
      <c r="C217" s="170" t="s">
        <v>366</v>
      </c>
      <c r="D217" s="160" t="s">
        <v>719</v>
      </c>
      <c r="E217" s="302">
        <v>700</v>
      </c>
      <c r="F217" s="279">
        <f>E217*こちらの注文書シートをご利用ください!$H$9</f>
        <v>0</v>
      </c>
      <c r="G217" s="327"/>
    </row>
    <row r="218" spans="1:7" x14ac:dyDescent="0.15">
      <c r="A218" s="357"/>
      <c r="B218" s="170" t="s">
        <v>368</v>
      </c>
      <c r="C218" s="170" t="s">
        <v>369</v>
      </c>
      <c r="D218" s="160" t="s">
        <v>720</v>
      </c>
      <c r="E218" s="302">
        <v>600</v>
      </c>
      <c r="F218" s="279">
        <f>E218*こちらの注文書シートをご利用ください!$H$9</f>
        <v>0</v>
      </c>
      <c r="G218" s="327"/>
    </row>
    <row r="219" spans="1:7" ht="20.25" thickBot="1" x14ac:dyDescent="0.2">
      <c r="A219" s="358"/>
      <c r="B219" s="176" t="s">
        <v>370</v>
      </c>
      <c r="C219" s="176" t="s">
        <v>369</v>
      </c>
      <c r="D219" s="163" t="s">
        <v>721</v>
      </c>
      <c r="E219" s="303">
        <v>600</v>
      </c>
      <c r="F219" s="263">
        <f>E219*こちらの注文書シートをご利用ください!$H$9</f>
        <v>0</v>
      </c>
      <c r="G219" s="328"/>
    </row>
    <row r="220" spans="1:7" ht="20.25" thickTop="1" x14ac:dyDescent="0.15">
      <c r="A220" s="356">
        <v>25</v>
      </c>
      <c r="B220" s="208" t="s">
        <v>914</v>
      </c>
      <c r="C220" s="209" t="s">
        <v>371</v>
      </c>
      <c r="D220" s="166" t="s">
        <v>915</v>
      </c>
      <c r="E220" s="314">
        <v>2800</v>
      </c>
      <c r="F220" s="240">
        <f>E220*こちらの注文書シートをご利用ください!$H$9</f>
        <v>0</v>
      </c>
      <c r="G220" s="334"/>
    </row>
    <row r="221" spans="1:7" x14ac:dyDescent="0.15">
      <c r="A221" s="357"/>
      <c r="B221" s="210" t="s">
        <v>916</v>
      </c>
      <c r="C221" s="211" t="s">
        <v>371</v>
      </c>
      <c r="D221" s="160" t="s">
        <v>917</v>
      </c>
      <c r="E221" s="302">
        <v>2800</v>
      </c>
      <c r="F221" s="279">
        <f>E221*こちらの注文書シートをご利用ください!$H$9</f>
        <v>0</v>
      </c>
      <c r="G221" s="332"/>
    </row>
    <row r="222" spans="1:7" x14ac:dyDescent="0.15">
      <c r="A222" s="357"/>
      <c r="B222" s="210" t="s">
        <v>918</v>
      </c>
      <c r="C222" s="211" t="s">
        <v>371</v>
      </c>
      <c r="D222" s="160" t="s">
        <v>919</v>
      </c>
      <c r="E222" s="302">
        <v>2800</v>
      </c>
      <c r="F222" s="279">
        <f>E222*こちらの注文書シートをご利用ください!$H$9</f>
        <v>0</v>
      </c>
      <c r="G222" s="332"/>
    </row>
    <row r="223" spans="1:7" x14ac:dyDescent="0.4">
      <c r="A223" s="357"/>
      <c r="B223" s="170" t="s">
        <v>82</v>
      </c>
      <c r="C223" s="194" t="s">
        <v>920</v>
      </c>
      <c r="D223" s="160" t="s">
        <v>722</v>
      </c>
      <c r="E223" s="302">
        <v>2800</v>
      </c>
      <c r="F223" s="279">
        <f>E223*こちらの注文書シートをご利用ください!$H$9</f>
        <v>0</v>
      </c>
      <c r="G223" s="332"/>
    </row>
    <row r="224" spans="1:7" x14ac:dyDescent="0.4">
      <c r="A224" s="357"/>
      <c r="B224" s="170" t="s">
        <v>83</v>
      </c>
      <c r="C224" s="194" t="s">
        <v>371</v>
      </c>
      <c r="D224" s="160" t="s">
        <v>724</v>
      </c>
      <c r="E224" s="302">
        <v>2800</v>
      </c>
      <c r="F224" s="279">
        <f>E224*こちらの注文書シートをご利用ください!$H$9</f>
        <v>0</v>
      </c>
      <c r="G224" s="332"/>
    </row>
    <row r="225" spans="1:7" ht="20.25" thickBot="1" x14ac:dyDescent="0.45">
      <c r="A225" s="358"/>
      <c r="B225" s="176" t="s">
        <v>372</v>
      </c>
      <c r="C225" s="200" t="s">
        <v>371</v>
      </c>
      <c r="D225" s="163" t="s">
        <v>723</v>
      </c>
      <c r="E225" s="303">
        <v>2800</v>
      </c>
      <c r="F225" s="263">
        <f>E225*こちらの注文書シートをご利用ください!$H$9</f>
        <v>0</v>
      </c>
      <c r="G225" s="333"/>
    </row>
    <row r="226" spans="1:7" ht="20.25" thickTop="1" x14ac:dyDescent="0.15">
      <c r="A226" s="356">
        <v>26</v>
      </c>
      <c r="B226" s="164" t="s">
        <v>1070</v>
      </c>
      <c r="C226" s="212" t="s">
        <v>1071</v>
      </c>
      <c r="D226" s="166" t="s">
        <v>1072</v>
      </c>
      <c r="E226" s="300">
        <v>3800</v>
      </c>
      <c r="F226" s="240">
        <f>E226*こちらの注文書シートをご利用ください!$H$9</f>
        <v>0</v>
      </c>
      <c r="G226" s="329"/>
    </row>
    <row r="227" spans="1:7" x14ac:dyDescent="0.15">
      <c r="A227" s="357"/>
      <c r="B227" s="167" t="s">
        <v>1073</v>
      </c>
      <c r="C227" s="213" t="s">
        <v>1071</v>
      </c>
      <c r="D227" s="160" t="s">
        <v>1074</v>
      </c>
      <c r="E227" s="301">
        <v>3800</v>
      </c>
      <c r="F227" s="279">
        <f>E227*こちらの注文書シートをご利用ください!$H$9</f>
        <v>0</v>
      </c>
      <c r="G227" s="327"/>
    </row>
    <row r="228" spans="1:7" x14ac:dyDescent="0.15">
      <c r="A228" s="357"/>
      <c r="B228" s="167" t="s">
        <v>1075</v>
      </c>
      <c r="C228" s="213" t="s">
        <v>1071</v>
      </c>
      <c r="D228" s="160" t="s">
        <v>1076</v>
      </c>
      <c r="E228" s="301">
        <v>3800</v>
      </c>
      <c r="F228" s="279">
        <f>E228*こちらの注文書シートをご利用ください!$H$9</f>
        <v>0</v>
      </c>
      <c r="G228" s="327"/>
    </row>
    <row r="229" spans="1:7" x14ac:dyDescent="0.15">
      <c r="A229" s="357"/>
      <c r="B229" s="167" t="s">
        <v>1077</v>
      </c>
      <c r="C229" s="213" t="s">
        <v>1071</v>
      </c>
      <c r="D229" s="160" t="s">
        <v>1078</v>
      </c>
      <c r="E229" s="301">
        <v>3800</v>
      </c>
      <c r="F229" s="279">
        <f>E229*こちらの注文書シートをご利用ください!$H$9</f>
        <v>0</v>
      </c>
      <c r="G229" s="327"/>
    </row>
    <row r="230" spans="1:7" x14ac:dyDescent="0.15">
      <c r="A230" s="357"/>
      <c r="B230" s="167" t="s">
        <v>1079</v>
      </c>
      <c r="C230" s="213" t="s">
        <v>1071</v>
      </c>
      <c r="D230" s="160" t="s">
        <v>1080</v>
      </c>
      <c r="E230" s="301">
        <v>3800</v>
      </c>
      <c r="F230" s="279">
        <f>E230*こちらの注文書シートをご利用ください!$H$9</f>
        <v>0</v>
      </c>
      <c r="G230" s="327"/>
    </row>
    <row r="231" spans="1:7" x14ac:dyDescent="0.15">
      <c r="A231" s="357"/>
      <c r="B231" s="169" t="s">
        <v>373</v>
      </c>
      <c r="C231" s="170" t="s">
        <v>374</v>
      </c>
      <c r="D231" s="160" t="s">
        <v>725</v>
      </c>
      <c r="E231" s="310">
        <v>3800</v>
      </c>
      <c r="F231" s="279">
        <f>E231*こちらの注文書シートをご利用ください!$H$9</f>
        <v>0</v>
      </c>
      <c r="G231" s="327"/>
    </row>
    <row r="232" spans="1:7" x14ac:dyDescent="0.15">
      <c r="A232" s="357"/>
      <c r="B232" s="169" t="s">
        <v>375</v>
      </c>
      <c r="C232" s="170" t="s">
        <v>374</v>
      </c>
      <c r="D232" s="160" t="s">
        <v>726</v>
      </c>
      <c r="E232" s="310">
        <v>3800</v>
      </c>
      <c r="F232" s="279">
        <f>E232*こちらの注文書シートをご利用ください!$H$9</f>
        <v>0</v>
      </c>
      <c r="G232" s="327"/>
    </row>
    <row r="233" spans="1:7" x14ac:dyDescent="0.15">
      <c r="A233" s="357"/>
      <c r="B233" s="170" t="s">
        <v>376</v>
      </c>
      <c r="C233" s="170" t="s">
        <v>374</v>
      </c>
      <c r="D233" s="160" t="s">
        <v>727</v>
      </c>
      <c r="E233" s="310">
        <v>3800</v>
      </c>
      <c r="F233" s="279">
        <f>E233*こちらの注文書シートをご利用ください!$H$9</f>
        <v>0</v>
      </c>
      <c r="G233" s="327"/>
    </row>
    <row r="234" spans="1:7" x14ac:dyDescent="0.15">
      <c r="A234" s="357"/>
      <c r="B234" s="170" t="s">
        <v>377</v>
      </c>
      <c r="C234" s="170" t="s">
        <v>374</v>
      </c>
      <c r="D234" s="160" t="s">
        <v>728</v>
      </c>
      <c r="E234" s="310">
        <v>3800</v>
      </c>
      <c r="F234" s="279">
        <f>E234*こちらの注文書シートをご利用ください!$H$9</f>
        <v>0</v>
      </c>
      <c r="G234" s="327"/>
    </row>
    <row r="235" spans="1:7" ht="20.25" thickBot="1" x14ac:dyDescent="0.2">
      <c r="A235" s="358"/>
      <c r="B235" s="176" t="s">
        <v>1081</v>
      </c>
      <c r="C235" s="176" t="s">
        <v>374</v>
      </c>
      <c r="D235" s="163" t="s">
        <v>729</v>
      </c>
      <c r="E235" s="318">
        <v>3800</v>
      </c>
      <c r="F235" s="263">
        <f>E235*こちらの注文書シートをご利用ください!$H$9</f>
        <v>0</v>
      </c>
      <c r="G235" s="328"/>
    </row>
    <row r="236" spans="1:7" ht="20.25" thickTop="1" x14ac:dyDescent="0.15">
      <c r="A236" s="356">
        <v>27</v>
      </c>
      <c r="B236" s="203" t="s">
        <v>921</v>
      </c>
      <c r="C236" s="214" t="s">
        <v>922</v>
      </c>
      <c r="D236" s="166" t="s">
        <v>923</v>
      </c>
      <c r="E236" s="314">
        <v>3200</v>
      </c>
      <c r="F236" s="240">
        <f>E236*こちらの注文書シートをご利用ください!$H$9</f>
        <v>0</v>
      </c>
      <c r="G236" s="329"/>
    </row>
    <row r="237" spans="1:7" x14ac:dyDescent="0.15">
      <c r="A237" s="357"/>
      <c r="B237" s="169" t="s">
        <v>378</v>
      </c>
      <c r="C237" s="159" t="s">
        <v>922</v>
      </c>
      <c r="D237" s="160" t="s">
        <v>730</v>
      </c>
      <c r="E237" s="302">
        <v>3200</v>
      </c>
      <c r="F237" s="279">
        <f>E237*こちらの注文書シートをご利用ください!$H$9</f>
        <v>0</v>
      </c>
      <c r="G237" s="327"/>
    </row>
    <row r="238" spans="1:7" x14ac:dyDescent="0.15">
      <c r="A238" s="357"/>
      <c r="B238" s="169" t="s">
        <v>131</v>
      </c>
      <c r="C238" s="159" t="s">
        <v>922</v>
      </c>
      <c r="D238" s="160" t="s">
        <v>731</v>
      </c>
      <c r="E238" s="302">
        <v>3200</v>
      </c>
      <c r="F238" s="279">
        <f>E238*こちらの注文書シートをご利用ください!$H$9</f>
        <v>0</v>
      </c>
      <c r="G238" s="327"/>
    </row>
    <row r="239" spans="1:7" x14ac:dyDescent="0.15">
      <c r="A239" s="357"/>
      <c r="B239" s="158" t="s">
        <v>924</v>
      </c>
      <c r="C239" s="159" t="s">
        <v>925</v>
      </c>
      <c r="D239" s="160" t="s">
        <v>1082</v>
      </c>
      <c r="E239" s="302">
        <v>3800</v>
      </c>
      <c r="F239" s="279">
        <f>E239*こちらの注文書シートをご利用ください!$H$9</f>
        <v>0</v>
      </c>
      <c r="G239" s="327"/>
    </row>
    <row r="240" spans="1:7" x14ac:dyDescent="0.15">
      <c r="A240" s="357"/>
      <c r="B240" s="158" t="s">
        <v>926</v>
      </c>
      <c r="C240" s="159" t="s">
        <v>925</v>
      </c>
      <c r="D240" s="160" t="s">
        <v>1083</v>
      </c>
      <c r="E240" s="302">
        <v>3800</v>
      </c>
      <c r="F240" s="279">
        <f>E240*こちらの注文書シートをご利用ください!$H$9</f>
        <v>0</v>
      </c>
      <c r="G240" s="327"/>
    </row>
    <row r="241" spans="1:7" x14ac:dyDescent="0.15">
      <c r="A241" s="357"/>
      <c r="B241" s="170" t="s">
        <v>379</v>
      </c>
      <c r="C241" s="159" t="s">
        <v>925</v>
      </c>
      <c r="D241" s="160" t="s">
        <v>732</v>
      </c>
      <c r="E241" s="302">
        <v>3800</v>
      </c>
      <c r="F241" s="279">
        <f>E241*こちらの注文書シートをご利用ください!$H$9</f>
        <v>0</v>
      </c>
      <c r="G241" s="327"/>
    </row>
    <row r="242" spans="1:7" x14ac:dyDescent="0.15">
      <c r="A242" s="357"/>
      <c r="B242" s="170" t="s">
        <v>61</v>
      </c>
      <c r="C242" s="159" t="s">
        <v>925</v>
      </c>
      <c r="D242" s="160" t="s">
        <v>733</v>
      </c>
      <c r="E242" s="302">
        <v>3800</v>
      </c>
      <c r="F242" s="279">
        <f>E242*こちらの注文書シートをご利用ください!$H$9</f>
        <v>0</v>
      </c>
      <c r="G242" s="327"/>
    </row>
    <row r="243" spans="1:7" ht="20.25" thickBot="1" x14ac:dyDescent="0.2">
      <c r="A243" s="358"/>
      <c r="B243" s="176" t="s">
        <v>192</v>
      </c>
      <c r="C243" s="162" t="s">
        <v>925</v>
      </c>
      <c r="D243" s="163" t="s">
        <v>734</v>
      </c>
      <c r="E243" s="303">
        <v>3800</v>
      </c>
      <c r="F243" s="263">
        <f>E243*こちらの注文書シートをご利用ください!$H$9</f>
        <v>0</v>
      </c>
      <c r="G243" s="328"/>
    </row>
    <row r="244" spans="1:7" ht="20.25" thickTop="1" x14ac:dyDescent="0.15">
      <c r="A244" s="356">
        <v>28</v>
      </c>
      <c r="B244" s="193" t="s">
        <v>381</v>
      </c>
      <c r="C244" s="193" t="s">
        <v>382</v>
      </c>
      <c r="D244" s="166" t="s">
        <v>736</v>
      </c>
      <c r="E244" s="314">
        <v>2800</v>
      </c>
      <c r="F244" s="240">
        <f>E244*こちらの注文書シートをご利用ください!$H$9</f>
        <v>0</v>
      </c>
      <c r="G244" s="329"/>
    </row>
    <row r="245" spans="1:7" x14ac:dyDescent="0.15">
      <c r="A245" s="357"/>
      <c r="B245" s="170" t="s">
        <v>383</v>
      </c>
      <c r="C245" s="170" t="s">
        <v>382</v>
      </c>
      <c r="D245" s="160" t="s">
        <v>737</v>
      </c>
      <c r="E245" s="302">
        <v>2800</v>
      </c>
      <c r="F245" s="279">
        <f>E245*こちらの注文書シートをご利用ください!$H$9</f>
        <v>0</v>
      </c>
      <c r="G245" s="327"/>
    </row>
    <row r="246" spans="1:7" x14ac:dyDescent="0.15">
      <c r="A246" s="357"/>
      <c r="B246" s="170" t="s">
        <v>380</v>
      </c>
      <c r="C246" s="170" t="s">
        <v>382</v>
      </c>
      <c r="D246" s="160" t="s">
        <v>735</v>
      </c>
      <c r="E246" s="302">
        <v>2800</v>
      </c>
      <c r="F246" s="279">
        <f>E246*こちらの注文書シートをご利用ください!$H$9</f>
        <v>0</v>
      </c>
      <c r="G246" s="327"/>
    </row>
    <row r="247" spans="1:7" x14ac:dyDescent="0.4">
      <c r="A247" s="357"/>
      <c r="B247" s="170" t="s">
        <v>384</v>
      </c>
      <c r="C247" s="215" t="s">
        <v>1084</v>
      </c>
      <c r="D247" s="160" t="s">
        <v>738</v>
      </c>
      <c r="E247" s="310">
        <v>10000</v>
      </c>
      <c r="F247" s="279">
        <f>E247*こちらの注文書シートをご利用ください!$H$9</f>
        <v>0</v>
      </c>
      <c r="G247" s="327"/>
    </row>
    <row r="248" spans="1:7" x14ac:dyDescent="0.4">
      <c r="A248" s="357"/>
      <c r="B248" s="170" t="s">
        <v>385</v>
      </c>
      <c r="C248" s="215" t="s">
        <v>1085</v>
      </c>
      <c r="D248" s="160" t="s">
        <v>739</v>
      </c>
      <c r="E248" s="310">
        <v>10000</v>
      </c>
      <c r="F248" s="279">
        <f>E248*こちらの注文書シートをご利用ください!$H$9</f>
        <v>0</v>
      </c>
      <c r="G248" s="327"/>
    </row>
    <row r="249" spans="1:7" x14ac:dyDescent="0.4">
      <c r="A249" s="357"/>
      <c r="B249" s="170" t="s">
        <v>386</v>
      </c>
      <c r="C249" s="215" t="s">
        <v>1085</v>
      </c>
      <c r="D249" s="160" t="s">
        <v>740</v>
      </c>
      <c r="E249" s="310">
        <v>10000</v>
      </c>
      <c r="F249" s="279">
        <f>E249*こちらの注文書シートをご利用ください!$H$9</f>
        <v>0</v>
      </c>
      <c r="G249" s="327"/>
    </row>
    <row r="250" spans="1:7" x14ac:dyDescent="0.4">
      <c r="A250" s="357"/>
      <c r="B250" s="170" t="s">
        <v>387</v>
      </c>
      <c r="C250" s="215" t="s">
        <v>1085</v>
      </c>
      <c r="D250" s="160" t="s">
        <v>741</v>
      </c>
      <c r="E250" s="310">
        <v>10000</v>
      </c>
      <c r="F250" s="279">
        <f>E250*こちらの注文書シートをご利用ください!$H$9</f>
        <v>0</v>
      </c>
      <c r="G250" s="327"/>
    </row>
    <row r="251" spans="1:7" x14ac:dyDescent="0.4">
      <c r="A251" s="357"/>
      <c r="B251" s="170" t="s">
        <v>388</v>
      </c>
      <c r="C251" s="215" t="s">
        <v>1085</v>
      </c>
      <c r="D251" s="160" t="s">
        <v>742</v>
      </c>
      <c r="E251" s="310">
        <v>10000</v>
      </c>
      <c r="F251" s="279">
        <f>E251*こちらの注文書シートをご利用ください!$H$9</f>
        <v>0</v>
      </c>
      <c r="G251" s="327"/>
    </row>
    <row r="252" spans="1:7" x14ac:dyDescent="0.4">
      <c r="A252" s="357"/>
      <c r="B252" s="170" t="s">
        <v>389</v>
      </c>
      <c r="C252" s="215" t="s">
        <v>1084</v>
      </c>
      <c r="D252" s="160" t="s">
        <v>743</v>
      </c>
      <c r="E252" s="310">
        <v>10000</v>
      </c>
      <c r="F252" s="279">
        <f>E252*こちらの注文書シートをご利用ください!$H$9</f>
        <v>0</v>
      </c>
      <c r="G252" s="327"/>
    </row>
    <row r="253" spans="1:7" x14ac:dyDescent="0.15">
      <c r="A253" s="357"/>
      <c r="B253" s="170" t="s">
        <v>46</v>
      </c>
      <c r="C253" s="170" t="s">
        <v>424</v>
      </c>
      <c r="D253" s="160" t="s">
        <v>744</v>
      </c>
      <c r="E253" s="310">
        <v>1500</v>
      </c>
      <c r="F253" s="279">
        <f>E253*こちらの注文書シートをご利用ください!$H$9</f>
        <v>0</v>
      </c>
      <c r="G253" s="327"/>
    </row>
    <row r="254" spans="1:7" x14ac:dyDescent="0.15">
      <c r="A254" s="357"/>
      <c r="B254" s="170" t="s">
        <v>47</v>
      </c>
      <c r="C254" s="170" t="s">
        <v>426</v>
      </c>
      <c r="D254" s="160" t="s">
        <v>744</v>
      </c>
      <c r="E254" s="302">
        <v>2000</v>
      </c>
      <c r="F254" s="279">
        <f>E254*こちらの注文書シートをご利用ください!$H$9</f>
        <v>0</v>
      </c>
      <c r="G254" s="327"/>
    </row>
    <row r="255" spans="1:7" x14ac:dyDescent="0.15">
      <c r="A255" s="357"/>
      <c r="B255" s="170" t="s">
        <v>423</v>
      </c>
      <c r="C255" s="170" t="s">
        <v>424</v>
      </c>
      <c r="D255" s="160" t="s">
        <v>761</v>
      </c>
      <c r="E255" s="310">
        <v>1500</v>
      </c>
      <c r="F255" s="279">
        <f>E255*こちらの注文書シートをご利用ください!$H$9</f>
        <v>0</v>
      </c>
      <c r="G255" s="327"/>
    </row>
    <row r="256" spans="1:7" x14ac:dyDescent="0.15">
      <c r="A256" s="357"/>
      <c r="B256" s="170" t="s">
        <v>425</v>
      </c>
      <c r="C256" s="170" t="s">
        <v>426</v>
      </c>
      <c r="D256" s="160" t="s">
        <v>761</v>
      </c>
      <c r="E256" s="302">
        <v>2000</v>
      </c>
      <c r="F256" s="279">
        <f>E256*こちらの注文書シートをご利用ください!$H$9</f>
        <v>0</v>
      </c>
      <c r="G256" s="327"/>
    </row>
    <row r="257" spans="1:7" x14ac:dyDescent="0.4">
      <c r="A257" s="357"/>
      <c r="B257" s="170" t="s">
        <v>427</v>
      </c>
      <c r="C257" s="194" t="s">
        <v>428</v>
      </c>
      <c r="D257" s="160" t="s">
        <v>761</v>
      </c>
      <c r="E257" s="310">
        <v>6000</v>
      </c>
      <c r="F257" s="279">
        <f>E257*こちらの注文書シートをご利用ください!$H$9</f>
        <v>0</v>
      </c>
      <c r="G257" s="327"/>
    </row>
    <row r="258" spans="1:7" x14ac:dyDescent="0.4">
      <c r="A258" s="357"/>
      <c r="B258" s="170" t="s">
        <v>429</v>
      </c>
      <c r="C258" s="194" t="s">
        <v>430</v>
      </c>
      <c r="D258" s="160" t="s">
        <v>761</v>
      </c>
      <c r="E258" s="302">
        <v>8000</v>
      </c>
      <c r="F258" s="279">
        <f>E258*こちらの注文書シートをご利用ください!$H$9</f>
        <v>0</v>
      </c>
      <c r="G258" s="327"/>
    </row>
    <row r="259" spans="1:7" x14ac:dyDescent="0.15">
      <c r="A259" s="357"/>
      <c r="B259" s="170" t="s">
        <v>431</v>
      </c>
      <c r="C259" s="170" t="s">
        <v>432</v>
      </c>
      <c r="D259" s="160" t="s">
        <v>775</v>
      </c>
      <c r="E259" s="302">
        <v>3200</v>
      </c>
      <c r="F259" s="279">
        <f>E259*こちらの注文書シートをご利用ください!$H$9</f>
        <v>0</v>
      </c>
      <c r="G259" s="327"/>
    </row>
    <row r="260" spans="1:7" ht="20.25" thickBot="1" x14ac:dyDescent="0.2">
      <c r="A260" s="358"/>
      <c r="B260" s="176" t="s">
        <v>433</v>
      </c>
      <c r="C260" s="176" t="s">
        <v>432</v>
      </c>
      <c r="D260" s="163" t="s">
        <v>776</v>
      </c>
      <c r="E260" s="303">
        <v>3200</v>
      </c>
      <c r="F260" s="263">
        <f>E260*こちらの注文書シートをご利用ください!$H$9</f>
        <v>0</v>
      </c>
      <c r="G260" s="328"/>
    </row>
    <row r="261" spans="1:7" ht="20.25" thickTop="1" x14ac:dyDescent="0.15">
      <c r="A261" s="356">
        <v>30</v>
      </c>
      <c r="B261" s="203" t="s">
        <v>851</v>
      </c>
      <c r="C261" s="214" t="s">
        <v>930</v>
      </c>
      <c r="D261" s="166" t="s">
        <v>932</v>
      </c>
      <c r="E261" s="314">
        <v>1000</v>
      </c>
      <c r="F261" s="240">
        <f>E261*こちらの注文書シートをご利用ください!$H$9</f>
        <v>0</v>
      </c>
      <c r="G261" s="329"/>
    </row>
    <row r="262" spans="1:7" x14ac:dyDescent="0.15">
      <c r="A262" s="357"/>
      <c r="B262" s="158" t="s">
        <v>852</v>
      </c>
      <c r="C262" s="159" t="s">
        <v>930</v>
      </c>
      <c r="D262" s="160" t="s">
        <v>933</v>
      </c>
      <c r="E262" s="302">
        <v>1000</v>
      </c>
      <c r="F262" s="279">
        <f>E262*こちらの注文書シートをご利用ください!$H$9</f>
        <v>0</v>
      </c>
      <c r="G262" s="327"/>
    </row>
    <row r="263" spans="1:7" x14ac:dyDescent="0.15">
      <c r="A263" s="357"/>
      <c r="B263" s="158" t="s">
        <v>929</v>
      </c>
      <c r="C263" s="159" t="s">
        <v>930</v>
      </c>
      <c r="D263" s="160" t="s">
        <v>931</v>
      </c>
      <c r="E263" s="302">
        <v>1000</v>
      </c>
      <c r="F263" s="279">
        <f>E263*こちらの注文書シートをご利用ください!$H$9</f>
        <v>0</v>
      </c>
      <c r="G263" s="327"/>
    </row>
    <row r="264" spans="1:7" x14ac:dyDescent="0.15">
      <c r="A264" s="357"/>
      <c r="B264" s="186" t="s">
        <v>934</v>
      </c>
      <c r="C264" s="159" t="s">
        <v>930</v>
      </c>
      <c r="D264" s="160" t="s">
        <v>747</v>
      </c>
      <c r="E264" s="298">
        <v>1000</v>
      </c>
      <c r="F264" s="279">
        <f>E264*こちらの注文書シートをご利用ください!$H$9</f>
        <v>0</v>
      </c>
      <c r="G264" s="327"/>
    </row>
    <row r="265" spans="1:7" x14ac:dyDescent="0.15">
      <c r="A265" s="357"/>
      <c r="B265" s="186" t="s">
        <v>935</v>
      </c>
      <c r="C265" s="159" t="s">
        <v>930</v>
      </c>
      <c r="D265" s="160" t="s">
        <v>746</v>
      </c>
      <c r="E265" s="320">
        <v>1000</v>
      </c>
      <c r="F265" s="279">
        <f>E265*こちらの注文書シートをご利用ください!$H$9</f>
        <v>0</v>
      </c>
      <c r="G265" s="327"/>
    </row>
    <row r="266" spans="1:7" x14ac:dyDescent="0.15">
      <c r="A266" s="357"/>
      <c r="B266" s="170" t="s">
        <v>129</v>
      </c>
      <c r="C266" s="159" t="s">
        <v>930</v>
      </c>
      <c r="D266" s="160" t="s">
        <v>750</v>
      </c>
      <c r="E266" s="321">
        <v>1000</v>
      </c>
      <c r="F266" s="279">
        <f>E266*こちらの注文書シートをご利用ください!$H$9</f>
        <v>0</v>
      </c>
      <c r="G266" s="327"/>
    </row>
    <row r="267" spans="1:7" x14ac:dyDescent="0.15">
      <c r="A267" s="357"/>
      <c r="B267" s="170" t="s">
        <v>130</v>
      </c>
      <c r="C267" s="159" t="s">
        <v>930</v>
      </c>
      <c r="D267" s="160" t="s">
        <v>748</v>
      </c>
      <c r="E267" s="310">
        <v>1000</v>
      </c>
      <c r="F267" s="279">
        <f>E267*こちらの注文書シートをご利用ください!$H$9</f>
        <v>0</v>
      </c>
      <c r="G267" s="327"/>
    </row>
    <row r="268" spans="1:7" x14ac:dyDescent="0.15">
      <c r="A268" s="357"/>
      <c r="B268" s="169" t="s">
        <v>138</v>
      </c>
      <c r="C268" s="159" t="s">
        <v>930</v>
      </c>
      <c r="D268" s="160" t="s">
        <v>749</v>
      </c>
      <c r="E268" s="305">
        <v>1000</v>
      </c>
      <c r="F268" s="279">
        <f>E268*こちらの注文書シートをご利用ください!$H$9</f>
        <v>0</v>
      </c>
      <c r="G268" s="327"/>
    </row>
    <row r="269" spans="1:7" x14ac:dyDescent="0.4">
      <c r="A269" s="357"/>
      <c r="B269" s="170" t="s">
        <v>392</v>
      </c>
      <c r="C269" s="194" t="s">
        <v>1086</v>
      </c>
      <c r="D269" s="160" t="s">
        <v>746</v>
      </c>
      <c r="E269" s="302">
        <v>700</v>
      </c>
      <c r="F269" s="279">
        <f>E269*こちらの注文書シートをご利用ください!$H$9</f>
        <v>0</v>
      </c>
      <c r="G269" s="327"/>
    </row>
    <row r="270" spans="1:7" ht="20.25" thickBot="1" x14ac:dyDescent="0.45">
      <c r="A270" s="358"/>
      <c r="B270" s="162" t="s">
        <v>927</v>
      </c>
      <c r="C270" s="200" t="s">
        <v>1086</v>
      </c>
      <c r="D270" s="163" t="s">
        <v>928</v>
      </c>
      <c r="E270" s="303">
        <v>700</v>
      </c>
      <c r="F270" s="263">
        <f>E270*こちらの注文書シートをご利用ください!$H$9</f>
        <v>0</v>
      </c>
      <c r="G270" s="328"/>
    </row>
    <row r="271" spans="1:7" ht="20.25" thickTop="1" x14ac:dyDescent="0.15">
      <c r="A271" s="356">
        <v>31</v>
      </c>
      <c r="B271" s="193" t="s">
        <v>973</v>
      </c>
      <c r="C271" s="193" t="s">
        <v>1087</v>
      </c>
      <c r="D271" s="166" t="s">
        <v>1088</v>
      </c>
      <c r="E271" s="322">
        <v>450</v>
      </c>
      <c r="F271" s="240">
        <f>E271*こちらの注文書シートをご利用ください!$H$9</f>
        <v>0</v>
      </c>
      <c r="G271" s="329"/>
    </row>
    <row r="272" spans="1:7" x14ac:dyDescent="0.15">
      <c r="A272" s="357"/>
      <c r="B272" s="170" t="s">
        <v>974</v>
      </c>
      <c r="C272" s="170" t="s">
        <v>1087</v>
      </c>
      <c r="D272" s="160" t="s">
        <v>1089</v>
      </c>
      <c r="E272" s="310">
        <v>450</v>
      </c>
      <c r="F272" s="279">
        <f>E272*こちらの注文書シートをご利用ください!$H$9</f>
        <v>0</v>
      </c>
      <c r="G272" s="327"/>
    </row>
    <row r="273" spans="1:8" x14ac:dyDescent="0.15">
      <c r="A273" s="357"/>
      <c r="B273" s="170" t="s">
        <v>975</v>
      </c>
      <c r="C273" s="170" t="s">
        <v>1087</v>
      </c>
      <c r="D273" s="160" t="s">
        <v>1090</v>
      </c>
      <c r="E273" s="310">
        <v>450</v>
      </c>
      <c r="F273" s="279">
        <f>E273*こちらの注文書シートをご利用ください!$H$9</f>
        <v>0</v>
      </c>
      <c r="G273" s="327"/>
    </row>
    <row r="274" spans="1:8" x14ac:dyDescent="0.15">
      <c r="A274" s="357"/>
      <c r="B274" s="170" t="s">
        <v>976</v>
      </c>
      <c r="C274" s="170" t="s">
        <v>1087</v>
      </c>
      <c r="D274" s="160" t="s">
        <v>1091</v>
      </c>
      <c r="E274" s="310">
        <v>450</v>
      </c>
      <c r="F274" s="279">
        <f>E274*こちらの注文書シートをご利用ください!$H$9</f>
        <v>0</v>
      </c>
      <c r="G274" s="327"/>
    </row>
    <row r="275" spans="1:8" x14ac:dyDescent="0.15">
      <c r="A275" s="357"/>
      <c r="B275" s="170" t="s">
        <v>390</v>
      </c>
      <c r="C275" s="170" t="s">
        <v>1154</v>
      </c>
      <c r="D275" s="160" t="s">
        <v>745</v>
      </c>
      <c r="E275" s="310">
        <v>450</v>
      </c>
      <c r="F275" s="279">
        <f>E275*こちらの注文書シートをご利用ください!$H$9</f>
        <v>0</v>
      </c>
      <c r="G275" s="327"/>
      <c r="H275" s="345"/>
    </row>
    <row r="276" spans="1:8" ht="20.25" thickBot="1" x14ac:dyDescent="0.2">
      <c r="A276" s="357"/>
      <c r="B276" s="170" t="s">
        <v>977</v>
      </c>
      <c r="C276" s="170" t="s">
        <v>1092</v>
      </c>
      <c r="D276" s="160" t="s">
        <v>1088</v>
      </c>
      <c r="E276" s="310">
        <v>900</v>
      </c>
      <c r="F276" s="279">
        <f>E276*こちらの注文書シートをご利用ください!$H$9</f>
        <v>0</v>
      </c>
      <c r="G276" s="327"/>
      <c r="H276" s="346"/>
    </row>
    <row r="277" spans="1:8" ht="20.25" thickTop="1" x14ac:dyDescent="0.15">
      <c r="A277" s="357"/>
      <c r="B277" s="170" t="s">
        <v>978</v>
      </c>
      <c r="C277" s="170" t="s">
        <v>1092</v>
      </c>
      <c r="D277" s="160" t="s">
        <v>1089</v>
      </c>
      <c r="E277" s="310">
        <v>900</v>
      </c>
      <c r="F277" s="279">
        <f>E277*こちらの注文書シートをご利用ください!$H$9</f>
        <v>0</v>
      </c>
      <c r="G277" s="327"/>
    </row>
    <row r="278" spans="1:8" x14ac:dyDescent="0.15">
      <c r="A278" s="357"/>
      <c r="B278" s="170" t="s">
        <v>979</v>
      </c>
      <c r="C278" s="170" t="s">
        <v>1092</v>
      </c>
      <c r="D278" s="160" t="s">
        <v>1090</v>
      </c>
      <c r="E278" s="310">
        <v>900</v>
      </c>
      <c r="F278" s="279">
        <f>E278*こちらの注文書シートをご利用ください!$H$9</f>
        <v>0</v>
      </c>
      <c r="G278" s="327"/>
    </row>
    <row r="279" spans="1:8" x14ac:dyDescent="0.15">
      <c r="A279" s="357"/>
      <c r="B279" s="170" t="s">
        <v>980</v>
      </c>
      <c r="C279" s="170" t="s">
        <v>1092</v>
      </c>
      <c r="D279" s="160" t="s">
        <v>1091</v>
      </c>
      <c r="E279" s="310">
        <v>900</v>
      </c>
      <c r="F279" s="279">
        <f>E279*こちらの注文書シートをご利用ください!$H$9</f>
        <v>0</v>
      </c>
      <c r="G279" s="327"/>
    </row>
    <row r="280" spans="1:8" ht="20.25" thickBot="1" x14ac:dyDescent="0.2">
      <c r="A280" s="358"/>
      <c r="B280" s="176" t="s">
        <v>1093</v>
      </c>
      <c r="C280" s="176" t="s">
        <v>391</v>
      </c>
      <c r="D280" s="163" t="s">
        <v>745</v>
      </c>
      <c r="E280" s="318">
        <v>900</v>
      </c>
      <c r="F280" s="263">
        <f>E280*こちらの注文書シートをご利用ください!$H$9</f>
        <v>0</v>
      </c>
      <c r="G280" s="328"/>
    </row>
    <row r="281" spans="1:8" ht="20.25" thickTop="1" x14ac:dyDescent="0.15">
      <c r="A281" s="356">
        <v>32</v>
      </c>
      <c r="B281" s="203" t="s">
        <v>1094</v>
      </c>
      <c r="C281" s="214" t="s">
        <v>1095</v>
      </c>
      <c r="D281" s="204" t="s">
        <v>981</v>
      </c>
      <c r="E281" s="319">
        <v>800</v>
      </c>
      <c r="F281" s="240">
        <f>E281*こちらの注文書シートをご利用ください!$H$9</f>
        <v>0</v>
      </c>
      <c r="G281" s="334"/>
    </row>
    <row r="282" spans="1:8" x14ac:dyDescent="0.15">
      <c r="A282" s="357"/>
      <c r="B282" s="158" t="s">
        <v>1096</v>
      </c>
      <c r="C282" s="159" t="s">
        <v>1095</v>
      </c>
      <c r="D282" s="182" t="s">
        <v>744</v>
      </c>
      <c r="E282" s="298">
        <v>800</v>
      </c>
      <c r="F282" s="279">
        <f>E282*こちらの注文書シートをご利用ください!$H$9</f>
        <v>0</v>
      </c>
      <c r="G282" s="332"/>
    </row>
    <row r="283" spans="1:8" x14ac:dyDescent="0.15">
      <c r="A283" s="357"/>
      <c r="B283" s="158" t="s">
        <v>1097</v>
      </c>
      <c r="C283" s="159" t="s">
        <v>1095</v>
      </c>
      <c r="D283" s="182" t="s">
        <v>673</v>
      </c>
      <c r="E283" s="298">
        <v>800</v>
      </c>
      <c r="F283" s="279">
        <f>E283*こちらの注文書シートをご利用ください!$H$9</f>
        <v>0</v>
      </c>
      <c r="G283" s="332"/>
    </row>
    <row r="284" spans="1:8" x14ac:dyDescent="0.15">
      <c r="A284" s="357"/>
      <c r="B284" s="158" t="s">
        <v>1098</v>
      </c>
      <c r="C284" s="159" t="s">
        <v>1095</v>
      </c>
      <c r="D284" s="182" t="s">
        <v>982</v>
      </c>
      <c r="E284" s="298">
        <v>800</v>
      </c>
      <c r="F284" s="279">
        <f>E284*こちらの注文書シートをご利用ください!$H$9</f>
        <v>0</v>
      </c>
      <c r="G284" s="332"/>
    </row>
    <row r="285" spans="1:8" x14ac:dyDescent="0.15">
      <c r="A285" s="357"/>
      <c r="B285" s="158" t="s">
        <v>1099</v>
      </c>
      <c r="C285" s="159" t="s">
        <v>1095</v>
      </c>
      <c r="D285" s="182" t="s">
        <v>767</v>
      </c>
      <c r="E285" s="298">
        <v>800</v>
      </c>
      <c r="F285" s="279">
        <f>E285*こちらの注文書シートをご利用ください!$H$9</f>
        <v>0</v>
      </c>
      <c r="G285" s="332"/>
    </row>
    <row r="286" spans="1:8" x14ac:dyDescent="0.15">
      <c r="A286" s="357"/>
      <c r="B286" s="170" t="s">
        <v>407</v>
      </c>
      <c r="C286" s="159" t="s">
        <v>1095</v>
      </c>
      <c r="D286" s="182" t="s">
        <v>761</v>
      </c>
      <c r="E286" s="302">
        <v>800</v>
      </c>
      <c r="F286" s="279">
        <f>E286*こちらの注文書シートをご利用ください!$H$9</f>
        <v>0</v>
      </c>
      <c r="G286" s="332"/>
    </row>
    <row r="287" spans="1:8" x14ac:dyDescent="0.15">
      <c r="A287" s="357"/>
      <c r="B287" s="170" t="s">
        <v>38</v>
      </c>
      <c r="C287" s="159" t="s">
        <v>1095</v>
      </c>
      <c r="D287" s="182" t="s">
        <v>762</v>
      </c>
      <c r="E287" s="302">
        <v>800</v>
      </c>
      <c r="F287" s="279">
        <f>E287*こちらの注文書シートをご利用ください!$H$9</f>
        <v>0</v>
      </c>
      <c r="G287" s="332"/>
    </row>
    <row r="288" spans="1:8" x14ac:dyDescent="0.15">
      <c r="A288" s="357"/>
      <c r="B288" s="170" t="s">
        <v>39</v>
      </c>
      <c r="C288" s="159" t="s">
        <v>1095</v>
      </c>
      <c r="D288" s="182" t="s">
        <v>764</v>
      </c>
      <c r="E288" s="302">
        <v>800</v>
      </c>
      <c r="F288" s="279">
        <f>E288*こちらの注文書シートをご利用ください!$H$9</f>
        <v>0</v>
      </c>
      <c r="G288" s="332"/>
    </row>
    <row r="289" spans="1:7" x14ac:dyDescent="0.15">
      <c r="A289" s="357"/>
      <c r="B289" s="170" t="s">
        <v>40</v>
      </c>
      <c r="C289" s="159" t="s">
        <v>1095</v>
      </c>
      <c r="D289" s="182" t="s">
        <v>765</v>
      </c>
      <c r="E289" s="302">
        <v>800</v>
      </c>
      <c r="F289" s="279">
        <f>E289*こちらの注文書シートをご利用ください!$H$9</f>
        <v>0</v>
      </c>
      <c r="G289" s="332"/>
    </row>
    <row r="290" spans="1:7" x14ac:dyDescent="0.15">
      <c r="A290" s="357"/>
      <c r="B290" s="170" t="s">
        <v>408</v>
      </c>
      <c r="C290" s="159" t="s">
        <v>1095</v>
      </c>
      <c r="D290" s="182" t="s">
        <v>766</v>
      </c>
      <c r="E290" s="302">
        <v>800</v>
      </c>
      <c r="F290" s="279">
        <f>E290*こちらの注文書シートをご利用ください!$H$9</f>
        <v>0</v>
      </c>
      <c r="G290" s="332"/>
    </row>
    <row r="291" spans="1:7" x14ac:dyDescent="0.15">
      <c r="A291" s="357"/>
      <c r="B291" s="158" t="s">
        <v>1100</v>
      </c>
      <c r="C291" s="159" t="s">
        <v>1101</v>
      </c>
      <c r="D291" s="182" t="s">
        <v>981</v>
      </c>
      <c r="E291" s="302">
        <v>2200</v>
      </c>
      <c r="F291" s="279">
        <f>E291*こちらの注文書シートをご利用ください!$H$9</f>
        <v>0</v>
      </c>
      <c r="G291" s="332"/>
    </row>
    <row r="292" spans="1:7" x14ac:dyDescent="0.15">
      <c r="A292" s="357"/>
      <c r="B292" s="158" t="s">
        <v>1102</v>
      </c>
      <c r="C292" s="159" t="s">
        <v>1101</v>
      </c>
      <c r="D292" s="182" t="s">
        <v>744</v>
      </c>
      <c r="E292" s="302">
        <v>2200</v>
      </c>
      <c r="F292" s="279">
        <f>E292*こちらの注文書シートをご利用ください!$H$9</f>
        <v>0</v>
      </c>
      <c r="G292" s="332"/>
    </row>
    <row r="293" spans="1:7" x14ac:dyDescent="0.15">
      <c r="A293" s="357"/>
      <c r="B293" s="158" t="s">
        <v>1103</v>
      </c>
      <c r="C293" s="159" t="s">
        <v>1101</v>
      </c>
      <c r="D293" s="182" t="s">
        <v>673</v>
      </c>
      <c r="E293" s="302">
        <v>2200</v>
      </c>
      <c r="F293" s="279">
        <f>E293*こちらの注文書シートをご利用ください!$H$9</f>
        <v>0</v>
      </c>
      <c r="G293" s="332"/>
    </row>
    <row r="294" spans="1:7" x14ac:dyDescent="0.15">
      <c r="A294" s="357"/>
      <c r="B294" s="158" t="s">
        <v>1104</v>
      </c>
      <c r="C294" s="159" t="s">
        <v>1101</v>
      </c>
      <c r="D294" s="182" t="s">
        <v>982</v>
      </c>
      <c r="E294" s="302">
        <v>2200</v>
      </c>
      <c r="F294" s="279">
        <f>E294*こちらの注文書シートをご利用ください!$H$9</f>
        <v>0</v>
      </c>
      <c r="G294" s="332"/>
    </row>
    <row r="295" spans="1:7" x14ac:dyDescent="0.15">
      <c r="A295" s="357"/>
      <c r="B295" s="158" t="s">
        <v>1105</v>
      </c>
      <c r="C295" s="159" t="s">
        <v>1101</v>
      </c>
      <c r="D295" s="182" t="s">
        <v>767</v>
      </c>
      <c r="E295" s="302">
        <v>2200</v>
      </c>
      <c r="F295" s="279">
        <f>E295*こちらの注文書シートをご利用ください!$H$9</f>
        <v>0</v>
      </c>
      <c r="G295" s="332"/>
    </row>
    <row r="296" spans="1:7" x14ac:dyDescent="0.15">
      <c r="A296" s="357"/>
      <c r="B296" s="170" t="s">
        <v>409</v>
      </c>
      <c r="C296" s="159" t="s">
        <v>1101</v>
      </c>
      <c r="D296" s="182" t="s">
        <v>761</v>
      </c>
      <c r="E296" s="302">
        <v>2200</v>
      </c>
      <c r="F296" s="279">
        <f>E296*こちらの注文書シートをご利用ください!$H$9</f>
        <v>0</v>
      </c>
      <c r="G296" s="332"/>
    </row>
    <row r="297" spans="1:7" x14ac:dyDescent="0.15">
      <c r="A297" s="357"/>
      <c r="B297" s="170" t="s">
        <v>41</v>
      </c>
      <c r="C297" s="159" t="s">
        <v>1101</v>
      </c>
      <c r="D297" s="182" t="s">
        <v>762</v>
      </c>
      <c r="E297" s="302">
        <v>2200</v>
      </c>
      <c r="F297" s="279">
        <f>E297*こちらの注文書シートをご利用ください!$H$9</f>
        <v>0</v>
      </c>
      <c r="G297" s="332"/>
    </row>
    <row r="298" spans="1:7" x14ac:dyDescent="0.15">
      <c r="A298" s="357"/>
      <c r="B298" s="170" t="s">
        <v>42</v>
      </c>
      <c r="C298" s="159" t="s">
        <v>1101</v>
      </c>
      <c r="D298" s="182" t="s">
        <v>764</v>
      </c>
      <c r="E298" s="302">
        <v>2200</v>
      </c>
      <c r="F298" s="279">
        <f>E298*こちらの注文書シートをご利用ください!$H$9</f>
        <v>0</v>
      </c>
      <c r="G298" s="332"/>
    </row>
    <row r="299" spans="1:7" x14ac:dyDescent="0.15">
      <c r="A299" s="357"/>
      <c r="B299" s="170" t="s">
        <v>43</v>
      </c>
      <c r="C299" s="159" t="s">
        <v>1101</v>
      </c>
      <c r="D299" s="182" t="s">
        <v>765</v>
      </c>
      <c r="E299" s="302">
        <v>2200</v>
      </c>
      <c r="F299" s="279">
        <f>E299*こちらの注文書シートをご利用ください!$H$9</f>
        <v>0</v>
      </c>
      <c r="G299" s="332"/>
    </row>
    <row r="300" spans="1:7" x14ac:dyDescent="0.15">
      <c r="A300" s="357"/>
      <c r="B300" s="170" t="s">
        <v>410</v>
      </c>
      <c r="C300" s="159" t="s">
        <v>1101</v>
      </c>
      <c r="D300" s="182" t="s">
        <v>766</v>
      </c>
      <c r="E300" s="302">
        <v>2200</v>
      </c>
      <c r="F300" s="279">
        <f>E300*こちらの注文書シートをご利用ください!$H$9</f>
        <v>0</v>
      </c>
      <c r="G300" s="332"/>
    </row>
    <row r="301" spans="1:7" x14ac:dyDescent="0.15">
      <c r="A301" s="357"/>
      <c r="B301" s="170" t="s">
        <v>1106</v>
      </c>
      <c r="C301" s="159" t="s">
        <v>1107</v>
      </c>
      <c r="D301" s="182" t="s">
        <v>761</v>
      </c>
      <c r="E301" s="310">
        <v>2800</v>
      </c>
      <c r="F301" s="279">
        <f>E301*こちらの注文書シートをご利用ください!$H$9</f>
        <v>0</v>
      </c>
      <c r="G301" s="332"/>
    </row>
    <row r="302" spans="1:7" x14ac:dyDescent="0.15">
      <c r="A302" s="357"/>
      <c r="B302" s="170" t="s">
        <v>411</v>
      </c>
      <c r="C302" s="170" t="s">
        <v>412</v>
      </c>
      <c r="D302" s="160" t="s">
        <v>762</v>
      </c>
      <c r="E302" s="302">
        <v>350</v>
      </c>
      <c r="F302" s="279">
        <f>E302*こちらの注文書シートをご利用ください!$H$9</f>
        <v>0</v>
      </c>
      <c r="G302" s="327"/>
    </row>
    <row r="303" spans="1:7" x14ac:dyDescent="0.15">
      <c r="A303" s="357"/>
      <c r="B303" s="170" t="s">
        <v>416</v>
      </c>
      <c r="C303" s="170" t="s">
        <v>412</v>
      </c>
      <c r="D303" s="160" t="s">
        <v>772</v>
      </c>
      <c r="E303" s="302">
        <v>350</v>
      </c>
      <c r="F303" s="279">
        <f>E303*こちらの注文書シートをご利用ください!$H$9</f>
        <v>0</v>
      </c>
      <c r="G303" s="327"/>
    </row>
    <row r="304" spans="1:7" x14ac:dyDescent="0.15">
      <c r="A304" s="357"/>
      <c r="B304" s="170" t="s">
        <v>414</v>
      </c>
      <c r="C304" s="170" t="s">
        <v>412</v>
      </c>
      <c r="D304" s="160" t="s">
        <v>768</v>
      </c>
      <c r="E304" s="302">
        <v>350</v>
      </c>
      <c r="F304" s="279">
        <f>E304*こちらの注文書シートをご利用ください!$H$9</f>
        <v>0</v>
      </c>
      <c r="G304" s="327"/>
    </row>
    <row r="305" spans="1:7" x14ac:dyDescent="0.15">
      <c r="A305" s="357"/>
      <c r="B305" s="170" t="s">
        <v>34</v>
      </c>
      <c r="C305" s="170" t="s">
        <v>412</v>
      </c>
      <c r="D305" s="160" t="s">
        <v>770</v>
      </c>
      <c r="E305" s="302">
        <v>350</v>
      </c>
      <c r="F305" s="279">
        <f>E305*こちらの注文書シートをご利用ください!$H$9</f>
        <v>0</v>
      </c>
      <c r="G305" s="327"/>
    </row>
    <row r="306" spans="1:7" x14ac:dyDescent="0.15">
      <c r="A306" s="357"/>
      <c r="B306" s="170" t="s">
        <v>415</v>
      </c>
      <c r="C306" s="170" t="s">
        <v>412</v>
      </c>
      <c r="D306" s="160" t="s">
        <v>769</v>
      </c>
      <c r="E306" s="302">
        <v>350</v>
      </c>
      <c r="F306" s="279">
        <f>E306*こちらの注文書シートをご利用ください!$H$9</f>
        <v>0</v>
      </c>
      <c r="G306" s="327"/>
    </row>
    <row r="307" spans="1:7" x14ac:dyDescent="0.15">
      <c r="A307" s="357"/>
      <c r="B307" s="170" t="s">
        <v>35</v>
      </c>
      <c r="C307" s="170" t="s">
        <v>412</v>
      </c>
      <c r="D307" s="160" t="s">
        <v>771</v>
      </c>
      <c r="E307" s="302">
        <v>350</v>
      </c>
      <c r="F307" s="279">
        <f>E307*こちらの注文書シートをご利用ください!$H$9</f>
        <v>0</v>
      </c>
      <c r="G307" s="327"/>
    </row>
    <row r="308" spans="1:7" x14ac:dyDescent="0.15">
      <c r="A308" s="357"/>
      <c r="B308" s="170" t="s">
        <v>413</v>
      </c>
      <c r="C308" s="170" t="s">
        <v>412</v>
      </c>
      <c r="D308" s="160" t="s">
        <v>767</v>
      </c>
      <c r="E308" s="302">
        <v>350</v>
      </c>
      <c r="F308" s="279">
        <f>E308*こちらの注文書シートをご利用ください!$H$9</f>
        <v>0</v>
      </c>
      <c r="G308" s="327"/>
    </row>
    <row r="309" spans="1:7" x14ac:dyDescent="0.15">
      <c r="A309" s="357"/>
      <c r="B309" s="170" t="s">
        <v>417</v>
      </c>
      <c r="C309" s="170" t="s">
        <v>418</v>
      </c>
      <c r="D309" s="160" t="s">
        <v>762</v>
      </c>
      <c r="E309" s="302">
        <v>600</v>
      </c>
      <c r="F309" s="279">
        <f>E309*こちらの注文書シートをご利用ください!$H$9</f>
        <v>0</v>
      </c>
      <c r="G309" s="327"/>
    </row>
    <row r="310" spans="1:7" x14ac:dyDescent="0.15">
      <c r="A310" s="357"/>
      <c r="B310" s="170" t="s">
        <v>422</v>
      </c>
      <c r="C310" s="170" t="s">
        <v>418</v>
      </c>
      <c r="D310" s="160" t="s">
        <v>772</v>
      </c>
      <c r="E310" s="302">
        <v>600</v>
      </c>
      <c r="F310" s="279">
        <f>E310*こちらの注文書シートをご利用ください!$H$9</f>
        <v>0</v>
      </c>
      <c r="G310" s="327"/>
    </row>
    <row r="311" spans="1:7" x14ac:dyDescent="0.15">
      <c r="A311" s="357"/>
      <c r="B311" s="170" t="s">
        <v>420</v>
      </c>
      <c r="C311" s="170" t="s">
        <v>418</v>
      </c>
      <c r="D311" s="160" t="s">
        <v>768</v>
      </c>
      <c r="E311" s="302">
        <v>600</v>
      </c>
      <c r="F311" s="279">
        <f>E311*こちらの注文書シートをご利用ください!$H$9</f>
        <v>0</v>
      </c>
      <c r="G311" s="327"/>
    </row>
    <row r="312" spans="1:7" x14ac:dyDescent="0.15">
      <c r="A312" s="357"/>
      <c r="B312" s="170" t="s">
        <v>36</v>
      </c>
      <c r="C312" s="170" t="s">
        <v>418</v>
      </c>
      <c r="D312" s="160" t="s">
        <v>770</v>
      </c>
      <c r="E312" s="302">
        <v>600</v>
      </c>
      <c r="F312" s="279">
        <f>E312*こちらの注文書シートをご利用ください!$H$9</f>
        <v>0</v>
      </c>
      <c r="G312" s="327"/>
    </row>
    <row r="313" spans="1:7" x14ac:dyDescent="0.15">
      <c r="A313" s="357"/>
      <c r="B313" s="170" t="s">
        <v>421</v>
      </c>
      <c r="C313" s="170" t="s">
        <v>418</v>
      </c>
      <c r="D313" s="160" t="s">
        <v>769</v>
      </c>
      <c r="E313" s="315">
        <v>600</v>
      </c>
      <c r="F313" s="279">
        <f>E313*こちらの注文書シートをご利用ください!$H$9</f>
        <v>0</v>
      </c>
      <c r="G313" s="327"/>
    </row>
    <row r="314" spans="1:7" x14ac:dyDescent="0.15">
      <c r="A314" s="357"/>
      <c r="B314" s="170" t="s">
        <v>37</v>
      </c>
      <c r="C314" s="170" t="s">
        <v>418</v>
      </c>
      <c r="D314" s="160" t="s">
        <v>771</v>
      </c>
      <c r="E314" s="316">
        <v>600</v>
      </c>
      <c r="F314" s="279">
        <f>E314*こちらの注文書シートをご利用ください!$H$9</f>
        <v>0</v>
      </c>
      <c r="G314" s="327"/>
    </row>
    <row r="315" spans="1:7" ht="20.25" thickBot="1" x14ac:dyDescent="0.2">
      <c r="A315" s="358"/>
      <c r="B315" s="176" t="s">
        <v>419</v>
      </c>
      <c r="C315" s="176" t="s">
        <v>418</v>
      </c>
      <c r="D315" s="163" t="s">
        <v>767</v>
      </c>
      <c r="E315" s="303">
        <v>600</v>
      </c>
      <c r="F315" s="263">
        <f>E315*こちらの注文書シートをご利用ください!$H$9</f>
        <v>0</v>
      </c>
      <c r="G315" s="328"/>
    </row>
    <row r="316" spans="1:7" ht="20.25" thickTop="1" x14ac:dyDescent="0.4">
      <c r="A316" s="359">
        <v>33</v>
      </c>
      <c r="B316" s="193" t="s">
        <v>393</v>
      </c>
      <c r="C316" s="197" t="s">
        <v>1108</v>
      </c>
      <c r="D316" s="166" t="s">
        <v>751</v>
      </c>
      <c r="E316" s="314">
        <v>700</v>
      </c>
      <c r="F316" s="240">
        <f>E316*こちらの注文書シートをご利用ください!$H$9</f>
        <v>0</v>
      </c>
      <c r="G316" s="329"/>
    </row>
    <row r="317" spans="1:7" x14ac:dyDescent="0.4">
      <c r="A317" s="360"/>
      <c r="B317" s="170" t="s">
        <v>29</v>
      </c>
      <c r="C317" s="194" t="s">
        <v>936</v>
      </c>
      <c r="D317" s="160" t="s">
        <v>752</v>
      </c>
      <c r="E317" s="302">
        <v>700</v>
      </c>
      <c r="F317" s="279">
        <f>E317*こちらの注文書シートをご利用ください!$H$9</f>
        <v>0</v>
      </c>
      <c r="G317" s="327"/>
    </row>
    <row r="318" spans="1:7" x14ac:dyDescent="0.4">
      <c r="A318" s="360"/>
      <c r="B318" s="170" t="s">
        <v>30</v>
      </c>
      <c r="C318" s="194" t="s">
        <v>936</v>
      </c>
      <c r="D318" s="160" t="s">
        <v>753</v>
      </c>
      <c r="E318" s="302">
        <v>700</v>
      </c>
      <c r="F318" s="279">
        <f>E318*こちらの注文書シートをご利用ください!$H$9</f>
        <v>0</v>
      </c>
      <c r="G318" s="327"/>
    </row>
    <row r="319" spans="1:7" x14ac:dyDescent="0.4">
      <c r="A319" s="360"/>
      <c r="B319" s="170" t="s">
        <v>186</v>
      </c>
      <c r="C319" s="194" t="s">
        <v>936</v>
      </c>
      <c r="D319" s="160" t="s">
        <v>754</v>
      </c>
      <c r="E319" s="302">
        <v>700</v>
      </c>
      <c r="F319" s="279">
        <f>E319*こちらの注文書シートをご利用ください!$H$9</f>
        <v>0</v>
      </c>
      <c r="G319" s="327"/>
    </row>
    <row r="320" spans="1:7" x14ac:dyDescent="0.4">
      <c r="A320" s="360"/>
      <c r="B320" s="170" t="s">
        <v>187</v>
      </c>
      <c r="C320" s="194" t="s">
        <v>936</v>
      </c>
      <c r="D320" s="160" t="s">
        <v>755</v>
      </c>
      <c r="E320" s="302">
        <v>700</v>
      </c>
      <c r="F320" s="279">
        <f>E320*こちらの注文書シートをご利用ください!$H$9</f>
        <v>0</v>
      </c>
      <c r="G320" s="327"/>
    </row>
    <row r="321" spans="1:7" x14ac:dyDescent="0.4">
      <c r="A321" s="360"/>
      <c r="B321" s="170" t="s">
        <v>394</v>
      </c>
      <c r="C321" s="194" t="s">
        <v>937</v>
      </c>
      <c r="D321" s="160" t="s">
        <v>751</v>
      </c>
      <c r="E321" s="302">
        <v>1300</v>
      </c>
      <c r="F321" s="279">
        <f>E321*こちらの注文書シートをご利用ください!$H$9</f>
        <v>0</v>
      </c>
      <c r="G321" s="327"/>
    </row>
    <row r="322" spans="1:7" x14ac:dyDescent="0.4">
      <c r="A322" s="360"/>
      <c r="B322" s="170" t="s">
        <v>31</v>
      </c>
      <c r="C322" s="194" t="s">
        <v>937</v>
      </c>
      <c r="D322" s="160" t="s">
        <v>752</v>
      </c>
      <c r="E322" s="302">
        <v>1300</v>
      </c>
      <c r="F322" s="279">
        <f>E322*こちらの注文書シートをご利用ください!$H$9</f>
        <v>0</v>
      </c>
      <c r="G322" s="327"/>
    </row>
    <row r="323" spans="1:7" x14ac:dyDescent="0.4">
      <c r="A323" s="360"/>
      <c r="B323" s="170" t="s">
        <v>395</v>
      </c>
      <c r="C323" s="194" t="s">
        <v>937</v>
      </c>
      <c r="D323" s="160" t="s">
        <v>753</v>
      </c>
      <c r="E323" s="302">
        <v>1300</v>
      </c>
      <c r="F323" s="279">
        <f>E323*こちらの注文書シートをご利用ください!$H$9</f>
        <v>0</v>
      </c>
      <c r="G323" s="327"/>
    </row>
    <row r="324" spans="1:7" x14ac:dyDescent="0.4">
      <c r="A324" s="360"/>
      <c r="B324" s="170" t="s">
        <v>188</v>
      </c>
      <c r="C324" s="194" t="s">
        <v>937</v>
      </c>
      <c r="D324" s="160" t="s">
        <v>754</v>
      </c>
      <c r="E324" s="302">
        <v>1300</v>
      </c>
      <c r="F324" s="279">
        <f>E324*こちらの注文書シートをご利用ください!$H$9</f>
        <v>0</v>
      </c>
      <c r="G324" s="327"/>
    </row>
    <row r="325" spans="1:7" x14ac:dyDescent="0.4">
      <c r="A325" s="360"/>
      <c r="B325" s="170" t="s">
        <v>189</v>
      </c>
      <c r="C325" s="194" t="s">
        <v>937</v>
      </c>
      <c r="D325" s="160" t="s">
        <v>755</v>
      </c>
      <c r="E325" s="302">
        <v>1300</v>
      </c>
      <c r="F325" s="279">
        <f>E325*こちらの注文書シートをご利用ください!$H$9</f>
        <v>0</v>
      </c>
      <c r="G325" s="327"/>
    </row>
    <row r="326" spans="1:7" x14ac:dyDescent="0.4">
      <c r="A326" s="360"/>
      <c r="B326" s="170" t="s">
        <v>396</v>
      </c>
      <c r="C326" s="194" t="s">
        <v>938</v>
      </c>
      <c r="D326" s="160" t="s">
        <v>751</v>
      </c>
      <c r="E326" s="302">
        <v>2200</v>
      </c>
      <c r="F326" s="279">
        <f>E326*こちらの注文書シートをご利用ください!$H$9</f>
        <v>0</v>
      </c>
      <c r="G326" s="327"/>
    </row>
    <row r="327" spans="1:7" x14ac:dyDescent="0.4">
      <c r="A327" s="360"/>
      <c r="B327" s="170" t="s">
        <v>32</v>
      </c>
      <c r="C327" s="194" t="s">
        <v>938</v>
      </c>
      <c r="D327" s="160" t="s">
        <v>752</v>
      </c>
      <c r="E327" s="302">
        <v>2200</v>
      </c>
      <c r="F327" s="279">
        <f>E327*こちらの注文書シートをご利用ください!$H$9</f>
        <v>0</v>
      </c>
      <c r="G327" s="327"/>
    </row>
    <row r="328" spans="1:7" x14ac:dyDescent="0.4">
      <c r="A328" s="360"/>
      <c r="B328" s="170" t="s">
        <v>33</v>
      </c>
      <c r="C328" s="194" t="s">
        <v>938</v>
      </c>
      <c r="D328" s="160" t="s">
        <v>753</v>
      </c>
      <c r="E328" s="302">
        <v>2200</v>
      </c>
      <c r="F328" s="279">
        <f>E328*こちらの注文書シートをご利用ください!$H$9</f>
        <v>0</v>
      </c>
      <c r="G328" s="327"/>
    </row>
    <row r="329" spans="1:7" x14ac:dyDescent="0.4">
      <c r="A329" s="360"/>
      <c r="B329" s="170" t="s">
        <v>190</v>
      </c>
      <c r="C329" s="194" t="s">
        <v>938</v>
      </c>
      <c r="D329" s="160" t="s">
        <v>754</v>
      </c>
      <c r="E329" s="302">
        <v>2200</v>
      </c>
      <c r="F329" s="279">
        <f>E329*こちらの注文書シートをご利用ください!$H$9</f>
        <v>0</v>
      </c>
      <c r="G329" s="327"/>
    </row>
    <row r="330" spans="1:7" ht="20.25" thickBot="1" x14ac:dyDescent="0.45">
      <c r="A330" s="361"/>
      <c r="B330" s="176" t="s">
        <v>191</v>
      </c>
      <c r="C330" s="200" t="s">
        <v>938</v>
      </c>
      <c r="D330" s="163" t="s">
        <v>755</v>
      </c>
      <c r="E330" s="303">
        <v>2200</v>
      </c>
      <c r="F330" s="263">
        <f>E330*こちらの注文書シートをご利用ください!$H$9</f>
        <v>0</v>
      </c>
      <c r="G330" s="328"/>
    </row>
    <row r="331" spans="1:7" ht="20.25" thickTop="1" x14ac:dyDescent="0.15">
      <c r="A331" s="356">
        <v>34</v>
      </c>
      <c r="B331" s="192" t="s">
        <v>398</v>
      </c>
      <c r="C331" s="216" t="s">
        <v>1109</v>
      </c>
      <c r="D331" s="204" t="s">
        <v>757</v>
      </c>
      <c r="E331" s="314">
        <v>600</v>
      </c>
      <c r="F331" s="240">
        <f>E331*こちらの注文書シートをご利用ください!$H$9</f>
        <v>0</v>
      </c>
      <c r="G331" s="334"/>
    </row>
    <row r="332" spans="1:7" x14ac:dyDescent="0.4">
      <c r="A332" s="357"/>
      <c r="B332" s="170" t="s">
        <v>400</v>
      </c>
      <c r="C332" s="194" t="s">
        <v>1109</v>
      </c>
      <c r="D332" s="182" t="s">
        <v>759</v>
      </c>
      <c r="E332" s="302">
        <v>600</v>
      </c>
      <c r="F332" s="279">
        <f>E332*こちらの注文書シートをご利用ください!$H$9</f>
        <v>0</v>
      </c>
      <c r="G332" s="332"/>
    </row>
    <row r="333" spans="1:7" x14ac:dyDescent="0.4">
      <c r="A333" s="357"/>
      <c r="B333" s="170" t="s">
        <v>397</v>
      </c>
      <c r="C333" s="194" t="s">
        <v>1109</v>
      </c>
      <c r="D333" s="182" t="s">
        <v>756</v>
      </c>
      <c r="E333" s="302">
        <v>600</v>
      </c>
      <c r="F333" s="279">
        <f>E333*こちらの注文書シートをご利用ください!$H$9</f>
        <v>0</v>
      </c>
      <c r="G333" s="332"/>
    </row>
    <row r="334" spans="1:7" x14ac:dyDescent="0.4">
      <c r="A334" s="357"/>
      <c r="B334" s="170" t="s">
        <v>399</v>
      </c>
      <c r="C334" s="194" t="s">
        <v>1109</v>
      </c>
      <c r="D334" s="182" t="s">
        <v>758</v>
      </c>
      <c r="E334" s="302">
        <v>600</v>
      </c>
      <c r="F334" s="279">
        <f>E334*こちらの注文書シートをご利用ください!$H$9</f>
        <v>0</v>
      </c>
      <c r="G334" s="332"/>
    </row>
    <row r="335" spans="1:7" x14ac:dyDescent="0.4">
      <c r="A335" s="357"/>
      <c r="B335" s="170" t="s">
        <v>401</v>
      </c>
      <c r="C335" s="194" t="s">
        <v>1109</v>
      </c>
      <c r="D335" s="182" t="s">
        <v>760</v>
      </c>
      <c r="E335" s="315">
        <v>600</v>
      </c>
      <c r="F335" s="279">
        <f>E335*こちらの注文書シートをご利用ください!$H$9</f>
        <v>0</v>
      </c>
      <c r="G335" s="332"/>
    </row>
    <row r="336" spans="1:7" x14ac:dyDescent="0.4">
      <c r="A336" s="357"/>
      <c r="B336" s="170" t="s">
        <v>403</v>
      </c>
      <c r="C336" s="194" t="s">
        <v>1110</v>
      </c>
      <c r="D336" s="182" t="s">
        <v>757</v>
      </c>
      <c r="E336" s="316">
        <v>1200</v>
      </c>
      <c r="F336" s="279">
        <f>E336*こちらの注文書シートをご利用ください!$H$9</f>
        <v>0</v>
      </c>
      <c r="G336" s="332"/>
    </row>
    <row r="337" spans="1:7" x14ac:dyDescent="0.4">
      <c r="A337" s="357"/>
      <c r="B337" s="170" t="s">
        <v>405</v>
      </c>
      <c r="C337" s="194" t="s">
        <v>1110</v>
      </c>
      <c r="D337" s="182" t="s">
        <v>759</v>
      </c>
      <c r="E337" s="302">
        <v>1200</v>
      </c>
      <c r="F337" s="279">
        <f>E337*こちらの注文書シートをご利用ください!$H$9</f>
        <v>0</v>
      </c>
      <c r="G337" s="332"/>
    </row>
    <row r="338" spans="1:7" x14ac:dyDescent="0.4">
      <c r="A338" s="357"/>
      <c r="B338" s="170" t="s">
        <v>402</v>
      </c>
      <c r="C338" s="194" t="s">
        <v>1110</v>
      </c>
      <c r="D338" s="182" t="s">
        <v>756</v>
      </c>
      <c r="E338" s="302">
        <v>1200</v>
      </c>
      <c r="F338" s="279">
        <f>E338*こちらの注文書シートをご利用ください!$H$9</f>
        <v>0</v>
      </c>
      <c r="G338" s="332"/>
    </row>
    <row r="339" spans="1:7" x14ac:dyDescent="0.4">
      <c r="A339" s="357"/>
      <c r="B339" s="170" t="s">
        <v>404</v>
      </c>
      <c r="C339" s="194" t="s">
        <v>1110</v>
      </c>
      <c r="D339" s="182" t="s">
        <v>758</v>
      </c>
      <c r="E339" s="302">
        <v>1200</v>
      </c>
      <c r="F339" s="279">
        <f>E339*こちらの注文書シートをご利用ください!$H$9</f>
        <v>0</v>
      </c>
      <c r="G339" s="332"/>
    </row>
    <row r="340" spans="1:7" ht="20.25" thickBot="1" x14ac:dyDescent="0.45">
      <c r="A340" s="358"/>
      <c r="B340" s="176" t="s">
        <v>406</v>
      </c>
      <c r="C340" s="200" t="s">
        <v>1110</v>
      </c>
      <c r="D340" s="201" t="s">
        <v>760</v>
      </c>
      <c r="E340" s="303">
        <v>1200</v>
      </c>
      <c r="F340" s="263">
        <f>E340*こちらの注文書シートをご利用ください!$H$9</f>
        <v>0</v>
      </c>
      <c r="G340" s="333"/>
    </row>
    <row r="341" spans="1:7" ht="20.25" thickTop="1" x14ac:dyDescent="0.15">
      <c r="A341" s="350">
        <v>36</v>
      </c>
      <c r="B341" s="217" t="s">
        <v>939</v>
      </c>
      <c r="C341" s="209" t="s">
        <v>940</v>
      </c>
      <c r="D341" s="166" t="s">
        <v>941</v>
      </c>
      <c r="E341" s="314">
        <v>10000</v>
      </c>
      <c r="F341" s="240">
        <f>E341*こちらの注文書シートをご利用ください!$H$9</f>
        <v>0</v>
      </c>
      <c r="G341" s="329"/>
    </row>
    <row r="342" spans="1:7" x14ac:dyDescent="0.15">
      <c r="A342" s="351"/>
      <c r="B342" s="218" t="s">
        <v>942</v>
      </c>
      <c r="C342" s="211" t="s">
        <v>940</v>
      </c>
      <c r="D342" s="160" t="s">
        <v>943</v>
      </c>
      <c r="E342" s="302">
        <v>10000</v>
      </c>
      <c r="F342" s="279">
        <f>E342*こちらの注文書シートをご利用ください!$H$9</f>
        <v>0</v>
      </c>
      <c r="G342" s="327"/>
    </row>
    <row r="343" spans="1:7" x14ac:dyDescent="0.15">
      <c r="A343" s="351"/>
      <c r="B343" s="218" t="s">
        <v>944</v>
      </c>
      <c r="C343" s="211" t="s">
        <v>940</v>
      </c>
      <c r="D343" s="160" t="s">
        <v>945</v>
      </c>
      <c r="E343" s="302">
        <v>10000</v>
      </c>
      <c r="F343" s="279">
        <f>E343*こちらの注文書シートをご利用ください!$H$9</f>
        <v>0</v>
      </c>
      <c r="G343" s="327"/>
    </row>
    <row r="344" spans="1:7" x14ac:dyDescent="0.15">
      <c r="A344" s="351"/>
      <c r="B344" s="170" t="s">
        <v>434</v>
      </c>
      <c r="C344" s="211" t="s">
        <v>940</v>
      </c>
      <c r="D344" s="160" t="s">
        <v>777</v>
      </c>
      <c r="E344" s="302">
        <v>10000</v>
      </c>
      <c r="F344" s="279">
        <f>E344*こちらの注文書シートをご利用ください!$H$9</f>
        <v>0</v>
      </c>
      <c r="G344" s="327"/>
    </row>
    <row r="345" spans="1:7" x14ac:dyDescent="0.15">
      <c r="A345" s="351"/>
      <c r="B345" s="170" t="s">
        <v>435</v>
      </c>
      <c r="C345" s="211" t="s">
        <v>940</v>
      </c>
      <c r="D345" s="160" t="s">
        <v>778</v>
      </c>
      <c r="E345" s="302">
        <v>10000</v>
      </c>
      <c r="F345" s="279">
        <f>E345*こちらの注文書シートをご利用ください!$H$9</f>
        <v>0</v>
      </c>
      <c r="G345" s="327"/>
    </row>
    <row r="346" spans="1:7" x14ac:dyDescent="0.15">
      <c r="A346" s="351"/>
      <c r="B346" s="218" t="s">
        <v>946</v>
      </c>
      <c r="C346" s="211" t="s">
        <v>947</v>
      </c>
      <c r="D346" s="160" t="s">
        <v>941</v>
      </c>
      <c r="E346" s="302">
        <v>15000</v>
      </c>
      <c r="F346" s="279">
        <f>E346*こちらの注文書シートをご利用ください!$H$9</f>
        <v>0</v>
      </c>
      <c r="G346" s="327"/>
    </row>
    <row r="347" spans="1:7" x14ac:dyDescent="0.15">
      <c r="A347" s="351"/>
      <c r="B347" s="218" t="s">
        <v>948</v>
      </c>
      <c r="C347" s="211" t="s">
        <v>947</v>
      </c>
      <c r="D347" s="160" t="s">
        <v>943</v>
      </c>
      <c r="E347" s="302">
        <v>15000</v>
      </c>
      <c r="F347" s="279">
        <f>E347*こちらの注文書シートをご利用ください!$H$9</f>
        <v>0</v>
      </c>
      <c r="G347" s="327"/>
    </row>
    <row r="348" spans="1:7" x14ac:dyDescent="0.15">
      <c r="A348" s="351"/>
      <c r="B348" s="218" t="s">
        <v>949</v>
      </c>
      <c r="C348" s="211" t="s">
        <v>947</v>
      </c>
      <c r="D348" s="160" t="s">
        <v>945</v>
      </c>
      <c r="E348" s="302">
        <v>15000</v>
      </c>
      <c r="F348" s="279">
        <f>E348*こちらの注文書シートをご利用ください!$H$9</f>
        <v>0</v>
      </c>
      <c r="G348" s="327"/>
    </row>
    <row r="349" spans="1:7" x14ac:dyDescent="0.15">
      <c r="A349" s="351"/>
      <c r="B349" s="170" t="s">
        <v>436</v>
      </c>
      <c r="C349" s="211" t="s">
        <v>947</v>
      </c>
      <c r="D349" s="160" t="s">
        <v>777</v>
      </c>
      <c r="E349" s="310">
        <v>15000</v>
      </c>
      <c r="F349" s="279">
        <f>E349*こちらの注文書シートをご利用ください!$H$9</f>
        <v>0</v>
      </c>
      <c r="G349" s="327"/>
    </row>
    <row r="350" spans="1:7" ht="20.25" thickBot="1" x14ac:dyDescent="0.2">
      <c r="A350" s="352"/>
      <c r="B350" s="176" t="s">
        <v>437</v>
      </c>
      <c r="C350" s="219" t="s">
        <v>947</v>
      </c>
      <c r="D350" s="163" t="s">
        <v>778</v>
      </c>
      <c r="E350" s="318">
        <v>15000</v>
      </c>
      <c r="F350" s="263">
        <f>E350*こちらの注文書シートをご利用ください!$H$9</f>
        <v>0</v>
      </c>
      <c r="G350" s="328"/>
    </row>
    <row r="351" spans="1:7" ht="20.25" thickTop="1" x14ac:dyDescent="0.4">
      <c r="A351" s="350">
        <v>37</v>
      </c>
      <c r="B351" s="193" t="s">
        <v>444</v>
      </c>
      <c r="C351" s="220" t="s">
        <v>445</v>
      </c>
      <c r="D351" s="166" t="s">
        <v>761</v>
      </c>
      <c r="E351" s="314">
        <v>4500</v>
      </c>
      <c r="F351" s="240">
        <f>E351*こちらの注文書シートをご利用ください!$H$9</f>
        <v>0</v>
      </c>
      <c r="G351" s="329"/>
    </row>
    <row r="352" spans="1:7" x14ac:dyDescent="0.15">
      <c r="A352" s="351"/>
      <c r="B352" s="218" t="s">
        <v>950</v>
      </c>
      <c r="C352" s="218" t="s">
        <v>951</v>
      </c>
      <c r="D352" s="160" t="s">
        <v>799</v>
      </c>
      <c r="E352" s="302">
        <v>5500</v>
      </c>
      <c r="F352" s="279">
        <f>E352*こちらの注文書シートをご利用ください!$H$9</f>
        <v>0</v>
      </c>
      <c r="G352" s="327"/>
    </row>
    <row r="353" spans="1:7" x14ac:dyDescent="0.15">
      <c r="A353" s="351"/>
      <c r="B353" s="218" t="s">
        <v>952</v>
      </c>
      <c r="C353" s="218" t="s">
        <v>951</v>
      </c>
      <c r="D353" s="160" t="s">
        <v>953</v>
      </c>
      <c r="E353" s="302">
        <v>5500</v>
      </c>
      <c r="F353" s="279">
        <f>E353*こちらの注文書シートをご利用ください!$H$9</f>
        <v>0</v>
      </c>
      <c r="G353" s="327"/>
    </row>
    <row r="354" spans="1:7" x14ac:dyDescent="0.15">
      <c r="A354" s="351"/>
      <c r="B354" s="218" t="s">
        <v>954</v>
      </c>
      <c r="C354" s="218" t="s">
        <v>951</v>
      </c>
      <c r="D354" s="160" t="s">
        <v>955</v>
      </c>
      <c r="E354" s="302">
        <v>5500</v>
      </c>
      <c r="F354" s="279">
        <f>E354*こちらの注文書シートをご利用ください!$H$9</f>
        <v>0</v>
      </c>
      <c r="G354" s="327"/>
    </row>
    <row r="355" spans="1:7" x14ac:dyDescent="0.4">
      <c r="A355" s="351"/>
      <c r="B355" s="170" t="s">
        <v>438</v>
      </c>
      <c r="C355" s="194" t="s">
        <v>439</v>
      </c>
      <c r="D355" s="160" t="s">
        <v>761</v>
      </c>
      <c r="E355" s="302">
        <v>5500</v>
      </c>
      <c r="F355" s="279">
        <f>E355*こちらの注文書シートをご利用ください!$H$9</f>
        <v>0</v>
      </c>
      <c r="G355" s="327"/>
    </row>
    <row r="356" spans="1:7" x14ac:dyDescent="0.4">
      <c r="A356" s="351"/>
      <c r="B356" s="170" t="s">
        <v>62</v>
      </c>
      <c r="C356" s="194" t="s">
        <v>439</v>
      </c>
      <c r="D356" s="160" t="s">
        <v>779</v>
      </c>
      <c r="E356" s="302">
        <v>5500</v>
      </c>
      <c r="F356" s="279">
        <f>E356*こちらの注文書シートをご利用ください!$H$9</f>
        <v>0</v>
      </c>
      <c r="G356" s="327"/>
    </row>
    <row r="357" spans="1:7" x14ac:dyDescent="0.4">
      <c r="A357" s="351"/>
      <c r="B357" s="170" t="s">
        <v>446</v>
      </c>
      <c r="C357" s="221" t="s">
        <v>447</v>
      </c>
      <c r="D357" s="160" t="s">
        <v>761</v>
      </c>
      <c r="E357" s="302">
        <v>9000</v>
      </c>
      <c r="F357" s="279">
        <f>E357*こちらの注文書シートをご利用ください!$H$9</f>
        <v>0</v>
      </c>
      <c r="G357" s="327"/>
    </row>
    <row r="358" spans="1:7" x14ac:dyDescent="0.15">
      <c r="A358" s="351"/>
      <c r="B358" s="218" t="s">
        <v>956</v>
      </c>
      <c r="C358" s="211" t="s">
        <v>957</v>
      </c>
      <c r="D358" s="160" t="s">
        <v>799</v>
      </c>
      <c r="E358" s="302">
        <v>10000</v>
      </c>
      <c r="F358" s="279">
        <f>E358*こちらの注文書シートをご利用ください!$H$9</f>
        <v>0</v>
      </c>
      <c r="G358" s="327"/>
    </row>
    <row r="359" spans="1:7" x14ac:dyDescent="0.15">
      <c r="A359" s="351"/>
      <c r="B359" s="218" t="s">
        <v>958</v>
      </c>
      <c r="C359" s="211" t="s">
        <v>957</v>
      </c>
      <c r="D359" s="160" t="s">
        <v>953</v>
      </c>
      <c r="E359" s="302">
        <v>10000</v>
      </c>
      <c r="F359" s="279">
        <f>E359*こちらの注文書シートをご利用ください!$H$9</f>
        <v>0</v>
      </c>
      <c r="G359" s="327"/>
    </row>
    <row r="360" spans="1:7" x14ac:dyDescent="0.15">
      <c r="A360" s="351"/>
      <c r="B360" s="218" t="s">
        <v>959</v>
      </c>
      <c r="C360" s="211" t="s">
        <v>957</v>
      </c>
      <c r="D360" s="160" t="s">
        <v>955</v>
      </c>
      <c r="E360" s="302">
        <v>10000</v>
      </c>
      <c r="F360" s="279">
        <f>E360*こちらの注文書シートをご利用ください!$H$9</f>
        <v>0</v>
      </c>
      <c r="G360" s="327"/>
    </row>
    <row r="361" spans="1:7" x14ac:dyDescent="0.4">
      <c r="A361" s="351"/>
      <c r="B361" s="222" t="s">
        <v>440</v>
      </c>
      <c r="C361" s="223" t="s">
        <v>441</v>
      </c>
      <c r="D361" s="160" t="s">
        <v>761</v>
      </c>
      <c r="E361" s="302">
        <v>10000</v>
      </c>
      <c r="F361" s="279">
        <f>E361*こちらの注文書シートをご利用ください!$H$9</f>
        <v>0</v>
      </c>
      <c r="G361" s="327"/>
    </row>
    <row r="362" spans="1:7" x14ac:dyDescent="0.4">
      <c r="A362" s="351"/>
      <c r="B362" s="170" t="s">
        <v>63</v>
      </c>
      <c r="C362" s="194" t="s">
        <v>442</v>
      </c>
      <c r="D362" s="160" t="s">
        <v>779</v>
      </c>
      <c r="E362" s="302">
        <v>10000</v>
      </c>
      <c r="F362" s="279">
        <f>E362*こちらの注文書シートをご利用ください!$H$9</f>
        <v>0</v>
      </c>
      <c r="G362" s="327"/>
    </row>
    <row r="363" spans="1:7" x14ac:dyDescent="0.4">
      <c r="A363" s="351"/>
      <c r="B363" s="170" t="s">
        <v>443</v>
      </c>
      <c r="C363" s="194" t="s">
        <v>1111</v>
      </c>
      <c r="D363" s="160" t="s">
        <v>761</v>
      </c>
      <c r="E363" s="310">
        <v>20000</v>
      </c>
      <c r="F363" s="279">
        <f>E363*こちらの注文書シートをご利用ください!$H$9</f>
        <v>0</v>
      </c>
      <c r="G363" s="327"/>
    </row>
    <row r="364" spans="1:7" ht="20.25" thickBot="1" x14ac:dyDescent="0.45">
      <c r="A364" s="352"/>
      <c r="B364" s="176" t="s">
        <v>448</v>
      </c>
      <c r="C364" s="200" t="s">
        <v>449</v>
      </c>
      <c r="D364" s="163" t="s">
        <v>761</v>
      </c>
      <c r="E364" s="318">
        <v>30000</v>
      </c>
      <c r="F364" s="263">
        <f>E364*こちらの注文書シートをご利用ください!$H$9</f>
        <v>0</v>
      </c>
      <c r="G364" s="328"/>
    </row>
    <row r="365" spans="1:7" ht="20.25" thickTop="1" x14ac:dyDescent="0.4">
      <c r="A365" s="356">
        <v>38</v>
      </c>
      <c r="B365" s="193" t="s">
        <v>450</v>
      </c>
      <c r="C365" s="224" t="s">
        <v>1112</v>
      </c>
      <c r="D365" s="166" t="s">
        <v>780</v>
      </c>
      <c r="E365" s="314">
        <v>8000</v>
      </c>
      <c r="F365" s="240">
        <f>E365*こちらの注文書シートをご利用ください!$H$9</f>
        <v>0</v>
      </c>
      <c r="G365" s="329"/>
    </row>
    <row r="366" spans="1:7" x14ac:dyDescent="0.4">
      <c r="A366" s="357"/>
      <c r="B366" s="170" t="s">
        <v>452</v>
      </c>
      <c r="C366" s="225" t="s">
        <v>451</v>
      </c>
      <c r="D366" s="160" t="s">
        <v>781</v>
      </c>
      <c r="E366" s="302">
        <v>8000</v>
      </c>
      <c r="F366" s="279">
        <f>E366*こちらの注文書シートをご利用ください!$H$9</f>
        <v>0</v>
      </c>
      <c r="G366" s="327"/>
    </row>
    <row r="367" spans="1:7" x14ac:dyDescent="0.4">
      <c r="A367" s="357"/>
      <c r="B367" s="170" t="s">
        <v>453</v>
      </c>
      <c r="C367" s="226" t="s">
        <v>454</v>
      </c>
      <c r="D367" s="160" t="s">
        <v>780</v>
      </c>
      <c r="E367" s="302">
        <v>13000</v>
      </c>
      <c r="F367" s="279">
        <f>E367*こちらの注文書シートをご利用ください!$H$9</f>
        <v>0</v>
      </c>
      <c r="G367" s="327"/>
    </row>
    <row r="368" spans="1:7" x14ac:dyDescent="0.4">
      <c r="A368" s="357"/>
      <c r="B368" s="170" t="s">
        <v>455</v>
      </c>
      <c r="C368" s="227" t="s">
        <v>454</v>
      </c>
      <c r="D368" s="160" t="s">
        <v>781</v>
      </c>
      <c r="E368" s="302">
        <v>13000</v>
      </c>
      <c r="F368" s="279">
        <f>E368*こちらの注文書シートをご利用ください!$H$9</f>
        <v>0</v>
      </c>
      <c r="G368" s="327"/>
    </row>
    <row r="369" spans="1:7" x14ac:dyDescent="0.4">
      <c r="A369" s="357"/>
      <c r="B369" s="170" t="s">
        <v>456</v>
      </c>
      <c r="C369" s="194" t="s">
        <v>1113</v>
      </c>
      <c r="D369" s="160" t="s">
        <v>782</v>
      </c>
      <c r="E369" s="302">
        <v>12000</v>
      </c>
      <c r="F369" s="279">
        <f>E369*こちらの注文書シートをご利用ください!$H$9</f>
        <v>0</v>
      </c>
      <c r="G369" s="327"/>
    </row>
    <row r="370" spans="1:7" x14ac:dyDescent="0.4">
      <c r="A370" s="357"/>
      <c r="B370" s="170" t="s">
        <v>458</v>
      </c>
      <c r="C370" s="194" t="s">
        <v>457</v>
      </c>
      <c r="D370" s="160" t="s">
        <v>783</v>
      </c>
      <c r="E370" s="302">
        <v>12000</v>
      </c>
      <c r="F370" s="279">
        <f>E370*こちらの注文書シートをご利用ください!$H$9</f>
        <v>0</v>
      </c>
      <c r="G370" s="327"/>
    </row>
    <row r="371" spans="1:7" x14ac:dyDescent="0.4">
      <c r="A371" s="357"/>
      <c r="B371" s="170" t="s">
        <v>459</v>
      </c>
      <c r="C371" s="194" t="s">
        <v>457</v>
      </c>
      <c r="D371" s="160" t="s">
        <v>784</v>
      </c>
      <c r="E371" s="302">
        <v>12000</v>
      </c>
      <c r="F371" s="279">
        <f>E371*こちらの注文書シートをご利用ください!$H$9</f>
        <v>0</v>
      </c>
      <c r="G371" s="327"/>
    </row>
    <row r="372" spans="1:7" x14ac:dyDescent="0.4">
      <c r="A372" s="357"/>
      <c r="B372" s="170" t="s">
        <v>460</v>
      </c>
      <c r="C372" s="194" t="s">
        <v>457</v>
      </c>
      <c r="D372" s="160" t="s">
        <v>785</v>
      </c>
      <c r="E372" s="302">
        <v>12000</v>
      </c>
      <c r="F372" s="279">
        <f>E372*こちらの注文書シートをご利用ください!$H$9</f>
        <v>0</v>
      </c>
      <c r="G372" s="327"/>
    </row>
    <row r="373" spans="1:7" x14ac:dyDescent="0.4">
      <c r="A373" s="357"/>
      <c r="B373" s="170" t="s">
        <v>461</v>
      </c>
      <c r="C373" s="228" t="s">
        <v>462</v>
      </c>
      <c r="D373" s="160" t="s">
        <v>786</v>
      </c>
      <c r="E373" s="302">
        <v>8000</v>
      </c>
      <c r="F373" s="279">
        <f>E373*こちらの注文書シートをご利用ください!$H$9</f>
        <v>0</v>
      </c>
      <c r="G373" s="327"/>
    </row>
    <row r="374" spans="1:7" x14ac:dyDescent="0.4">
      <c r="A374" s="357"/>
      <c r="B374" s="170" t="s">
        <v>119</v>
      </c>
      <c r="C374" s="228" t="s">
        <v>462</v>
      </c>
      <c r="D374" s="160" t="s">
        <v>787</v>
      </c>
      <c r="E374" s="302">
        <v>8000</v>
      </c>
      <c r="F374" s="279">
        <f>E374*こちらの注文書シートをご利用ください!$H$9</f>
        <v>0</v>
      </c>
      <c r="G374" s="327"/>
    </row>
    <row r="375" spans="1:7" x14ac:dyDescent="0.4">
      <c r="A375" s="357"/>
      <c r="B375" s="170" t="s">
        <v>120</v>
      </c>
      <c r="C375" s="228" t="s">
        <v>462</v>
      </c>
      <c r="D375" s="160" t="s">
        <v>788</v>
      </c>
      <c r="E375" s="302">
        <v>8000</v>
      </c>
      <c r="F375" s="279">
        <f>E375*こちらの注文書シートをご利用ください!$H$9</f>
        <v>0</v>
      </c>
      <c r="G375" s="327"/>
    </row>
    <row r="376" spans="1:7" ht="20.25" thickBot="1" x14ac:dyDescent="0.45">
      <c r="A376" s="358"/>
      <c r="B376" s="176" t="s">
        <v>121</v>
      </c>
      <c r="C376" s="229" t="s">
        <v>462</v>
      </c>
      <c r="D376" s="163" t="s">
        <v>789</v>
      </c>
      <c r="E376" s="303">
        <v>8000</v>
      </c>
      <c r="F376" s="263">
        <f>E376*こちらの注文書シートをご利用ください!$H$9</f>
        <v>0</v>
      </c>
      <c r="G376" s="328"/>
    </row>
    <row r="377" spans="1:7" ht="20.25" thickTop="1" x14ac:dyDescent="0.4">
      <c r="A377" s="351">
        <v>39</v>
      </c>
      <c r="B377" s="178" t="s">
        <v>463</v>
      </c>
      <c r="C377" s="198" t="s">
        <v>1114</v>
      </c>
      <c r="D377" s="179" t="s">
        <v>790</v>
      </c>
      <c r="E377" s="316">
        <v>16000</v>
      </c>
      <c r="F377" s="240">
        <f>E377*こちらの注文書シートをご利用ください!$H$9</f>
        <v>0</v>
      </c>
      <c r="G377" s="330"/>
    </row>
    <row r="378" spans="1:7" x14ac:dyDescent="0.4">
      <c r="A378" s="351"/>
      <c r="B378" s="170" t="s">
        <v>76</v>
      </c>
      <c r="C378" s="194" t="s">
        <v>1114</v>
      </c>
      <c r="D378" s="160" t="s">
        <v>791</v>
      </c>
      <c r="E378" s="302">
        <v>16000</v>
      </c>
      <c r="F378" s="279">
        <f>E378*こちらの注文書シートをご利用ください!$H$9</f>
        <v>0</v>
      </c>
      <c r="G378" s="327"/>
    </row>
    <row r="379" spans="1:7" x14ac:dyDescent="0.4">
      <c r="A379" s="351"/>
      <c r="B379" s="170" t="s">
        <v>77</v>
      </c>
      <c r="C379" s="194" t="s">
        <v>464</v>
      </c>
      <c r="D379" s="160" t="s">
        <v>792</v>
      </c>
      <c r="E379" s="302">
        <v>16000</v>
      </c>
      <c r="F379" s="279">
        <f>E379*こちらの注文書シートをご利用ください!$H$9</f>
        <v>0</v>
      </c>
      <c r="G379" s="327"/>
    </row>
    <row r="380" spans="1:7" x14ac:dyDescent="0.4">
      <c r="A380" s="351"/>
      <c r="B380" s="170" t="s">
        <v>465</v>
      </c>
      <c r="C380" s="194" t="s">
        <v>466</v>
      </c>
      <c r="D380" s="160" t="s">
        <v>790</v>
      </c>
      <c r="E380" s="302">
        <v>14000</v>
      </c>
      <c r="F380" s="279">
        <f>E380*こちらの注文書シートをご利用ください!$H$9</f>
        <v>0</v>
      </c>
      <c r="G380" s="327"/>
    </row>
    <row r="381" spans="1:7" x14ac:dyDescent="0.4">
      <c r="A381" s="351"/>
      <c r="B381" s="170" t="s">
        <v>78</v>
      </c>
      <c r="C381" s="194" t="s">
        <v>466</v>
      </c>
      <c r="D381" s="160" t="s">
        <v>791</v>
      </c>
      <c r="E381" s="302">
        <v>14000</v>
      </c>
      <c r="F381" s="279">
        <f>E381*こちらの注文書シートをご利用ください!$H$9</f>
        <v>0</v>
      </c>
      <c r="G381" s="327"/>
    </row>
    <row r="382" spans="1:7" x14ac:dyDescent="0.4">
      <c r="A382" s="351"/>
      <c r="B382" s="170" t="s">
        <v>79</v>
      </c>
      <c r="C382" s="194" t="s">
        <v>466</v>
      </c>
      <c r="D382" s="160" t="s">
        <v>792</v>
      </c>
      <c r="E382" s="302">
        <v>14000</v>
      </c>
      <c r="F382" s="279">
        <f>E382*こちらの注文書シートをご利用ください!$H$9</f>
        <v>0</v>
      </c>
      <c r="G382" s="327"/>
    </row>
    <row r="383" spans="1:7" x14ac:dyDescent="0.15">
      <c r="A383" s="351"/>
      <c r="B383" s="169" t="s">
        <v>66</v>
      </c>
      <c r="C383" s="169" t="s">
        <v>467</v>
      </c>
      <c r="D383" s="160" t="s">
        <v>793</v>
      </c>
      <c r="E383" s="310">
        <v>8000</v>
      </c>
      <c r="F383" s="279">
        <f>E383*こちらの注文書シートをご利用ください!$H$9</f>
        <v>0</v>
      </c>
      <c r="G383" s="327"/>
    </row>
    <row r="384" spans="1:7" ht="20.25" thickBot="1" x14ac:dyDescent="0.2">
      <c r="A384" s="352"/>
      <c r="B384" s="172" t="s">
        <v>67</v>
      </c>
      <c r="C384" s="172" t="s">
        <v>468</v>
      </c>
      <c r="D384" s="163" t="s">
        <v>793</v>
      </c>
      <c r="E384" s="323">
        <v>6000</v>
      </c>
      <c r="F384" s="263">
        <f>E384*こちらの注文書シートをご利用ください!$H$9</f>
        <v>0</v>
      </c>
      <c r="G384" s="328"/>
    </row>
    <row r="385" spans="1:7" ht="20.25" thickTop="1" x14ac:dyDescent="0.4">
      <c r="A385" s="350">
        <v>40</v>
      </c>
      <c r="B385" s="178" t="s">
        <v>469</v>
      </c>
      <c r="C385" s="198" t="s">
        <v>470</v>
      </c>
      <c r="D385" s="179" t="s">
        <v>761</v>
      </c>
      <c r="E385" s="316">
        <v>8000</v>
      </c>
      <c r="F385" s="240">
        <f>E385*こちらの注文書シートをご利用ください!$H$9</f>
        <v>0</v>
      </c>
      <c r="G385" s="330"/>
    </row>
    <row r="386" spans="1:7" x14ac:dyDescent="0.4">
      <c r="A386" s="351"/>
      <c r="B386" s="170" t="s">
        <v>471</v>
      </c>
      <c r="C386" s="194" t="s">
        <v>472</v>
      </c>
      <c r="D386" s="160" t="s">
        <v>761</v>
      </c>
      <c r="E386" s="302">
        <v>6000</v>
      </c>
      <c r="F386" s="279">
        <f>E386*こちらの注文書シートをご利用ください!$H$9</f>
        <v>0</v>
      </c>
      <c r="G386" s="327"/>
    </row>
    <row r="387" spans="1:7" x14ac:dyDescent="0.4">
      <c r="A387" s="351"/>
      <c r="B387" s="170" t="s">
        <v>154</v>
      </c>
      <c r="C387" s="194" t="s">
        <v>472</v>
      </c>
      <c r="D387" s="160" t="s">
        <v>779</v>
      </c>
      <c r="E387" s="302">
        <v>6000</v>
      </c>
      <c r="F387" s="279">
        <f>E387*こちらの注文書シートをご利用ください!$H$9</f>
        <v>0</v>
      </c>
      <c r="G387" s="327"/>
    </row>
    <row r="388" spans="1:7" x14ac:dyDescent="0.4">
      <c r="A388" s="351"/>
      <c r="B388" s="170" t="s">
        <v>473</v>
      </c>
      <c r="C388" s="194" t="s">
        <v>474</v>
      </c>
      <c r="D388" s="160" t="s">
        <v>761</v>
      </c>
      <c r="E388" s="302">
        <v>5500</v>
      </c>
      <c r="F388" s="279">
        <f>E388*こちらの注文書シートをご利用ください!$H$9</f>
        <v>0</v>
      </c>
      <c r="G388" s="327"/>
    </row>
    <row r="389" spans="1:7" x14ac:dyDescent="0.4">
      <c r="A389" s="351"/>
      <c r="B389" s="170" t="s">
        <v>153</v>
      </c>
      <c r="C389" s="194" t="s">
        <v>474</v>
      </c>
      <c r="D389" s="160" t="s">
        <v>779</v>
      </c>
      <c r="E389" s="302">
        <v>5500</v>
      </c>
      <c r="F389" s="279">
        <f>E389*こちらの注文書シートをご利用ください!$H$9</f>
        <v>0</v>
      </c>
      <c r="G389" s="327"/>
    </row>
    <row r="390" spans="1:7" x14ac:dyDescent="0.4">
      <c r="A390" s="351"/>
      <c r="B390" s="169" t="s">
        <v>480</v>
      </c>
      <c r="C390" s="180" t="s">
        <v>481</v>
      </c>
      <c r="D390" s="160" t="s">
        <v>761</v>
      </c>
      <c r="E390" s="302">
        <v>4500</v>
      </c>
      <c r="F390" s="279">
        <f>E390*こちらの注文書シートをご利用ください!$H$9</f>
        <v>0</v>
      </c>
      <c r="G390" s="327"/>
    </row>
    <row r="391" spans="1:7" x14ac:dyDescent="0.4">
      <c r="A391" s="351"/>
      <c r="B391" s="169" t="s">
        <v>482</v>
      </c>
      <c r="C391" s="180" t="s">
        <v>481</v>
      </c>
      <c r="D391" s="160" t="s">
        <v>771</v>
      </c>
      <c r="E391" s="302">
        <v>4500</v>
      </c>
      <c r="F391" s="279">
        <f>E391*こちらの注文書シートをご利用ください!$H$9</f>
        <v>0</v>
      </c>
      <c r="G391" s="327"/>
    </row>
    <row r="392" spans="1:7" x14ac:dyDescent="0.15">
      <c r="A392" s="351"/>
      <c r="B392" s="170" t="s">
        <v>68</v>
      </c>
      <c r="C392" s="170" t="s">
        <v>475</v>
      </c>
      <c r="D392" s="160" t="s">
        <v>794</v>
      </c>
      <c r="E392" s="310">
        <v>5000</v>
      </c>
      <c r="F392" s="279">
        <f>E392*こちらの注文書シートをご利用ください!$H$9</f>
        <v>0</v>
      </c>
      <c r="G392" s="327"/>
    </row>
    <row r="393" spans="1:7" x14ac:dyDescent="0.4">
      <c r="A393" s="351"/>
      <c r="B393" s="170" t="s">
        <v>69</v>
      </c>
      <c r="C393" s="194" t="s">
        <v>475</v>
      </c>
      <c r="D393" s="160" t="s">
        <v>795</v>
      </c>
      <c r="E393" s="310">
        <v>5000</v>
      </c>
      <c r="F393" s="279">
        <f>E393*こちらの注文書シートをご利用ください!$H$9</f>
        <v>0</v>
      </c>
      <c r="G393" s="327"/>
    </row>
    <row r="394" spans="1:7" x14ac:dyDescent="0.4">
      <c r="A394" s="351"/>
      <c r="B394" s="170" t="s">
        <v>70</v>
      </c>
      <c r="C394" s="194" t="s">
        <v>475</v>
      </c>
      <c r="D394" s="160" t="s">
        <v>732</v>
      </c>
      <c r="E394" s="310">
        <v>5000</v>
      </c>
      <c r="F394" s="279">
        <f>E394*こちらの注文書シートをご利用ください!$H$9</f>
        <v>0</v>
      </c>
      <c r="G394" s="327"/>
    </row>
    <row r="395" spans="1:7" ht="20.25" thickBot="1" x14ac:dyDescent="0.45">
      <c r="A395" s="352"/>
      <c r="B395" s="172" t="s">
        <v>476</v>
      </c>
      <c r="C395" s="187" t="s">
        <v>477</v>
      </c>
      <c r="D395" s="163" t="s">
        <v>761</v>
      </c>
      <c r="E395" s="303">
        <v>4500</v>
      </c>
      <c r="F395" s="263">
        <f>E395*こちらの注文書シートをご利用ください!$H$9</f>
        <v>0</v>
      </c>
      <c r="G395" s="328"/>
    </row>
    <row r="396" spans="1:7" ht="20.25" thickTop="1" x14ac:dyDescent="0.4">
      <c r="A396" s="350">
        <v>41</v>
      </c>
      <c r="B396" s="177" t="s">
        <v>483</v>
      </c>
      <c r="C396" s="230" t="s">
        <v>484</v>
      </c>
      <c r="D396" s="179" t="s">
        <v>800</v>
      </c>
      <c r="E396" s="316">
        <v>3300</v>
      </c>
      <c r="F396" s="240">
        <f>E396*こちらの注文書シートをご利用ください!$H$9</f>
        <v>0</v>
      </c>
      <c r="G396" s="330"/>
    </row>
    <row r="397" spans="1:7" x14ac:dyDescent="0.4">
      <c r="A397" s="351"/>
      <c r="B397" s="169" t="s">
        <v>478</v>
      </c>
      <c r="C397" s="180" t="s">
        <v>479</v>
      </c>
      <c r="D397" s="160" t="s">
        <v>796</v>
      </c>
      <c r="E397" s="302">
        <v>2200</v>
      </c>
      <c r="F397" s="279">
        <f>E397*こちらの注文書シートをご利用ください!$H$9</f>
        <v>0</v>
      </c>
      <c r="G397" s="327"/>
    </row>
    <row r="398" spans="1:7" x14ac:dyDescent="0.4">
      <c r="A398" s="351"/>
      <c r="B398" s="169" t="s">
        <v>71</v>
      </c>
      <c r="C398" s="180" t="s">
        <v>479</v>
      </c>
      <c r="D398" s="160" t="s">
        <v>797</v>
      </c>
      <c r="E398" s="302">
        <v>2200</v>
      </c>
      <c r="F398" s="279">
        <f>E398*こちらの注文書シートをご利用ください!$H$9</f>
        <v>0</v>
      </c>
      <c r="G398" s="327"/>
    </row>
    <row r="399" spans="1:7" x14ac:dyDescent="0.4">
      <c r="A399" s="351"/>
      <c r="B399" s="169" t="s">
        <v>72</v>
      </c>
      <c r="C399" s="180" t="s">
        <v>479</v>
      </c>
      <c r="D399" s="160" t="s">
        <v>798</v>
      </c>
      <c r="E399" s="302">
        <v>2200</v>
      </c>
      <c r="F399" s="279">
        <f>E399*こちらの注文書シートをご利用ください!$H$9</f>
        <v>0</v>
      </c>
      <c r="G399" s="327"/>
    </row>
    <row r="400" spans="1:7" x14ac:dyDescent="0.4">
      <c r="A400" s="351"/>
      <c r="B400" s="169" t="s">
        <v>488</v>
      </c>
      <c r="C400" s="180" t="s">
        <v>489</v>
      </c>
      <c r="D400" s="160" t="s">
        <v>761</v>
      </c>
      <c r="E400" s="302">
        <v>1800</v>
      </c>
      <c r="F400" s="279">
        <f>E400*こちらの注文書シートをご利用ください!$H$9</f>
        <v>0</v>
      </c>
      <c r="G400" s="327"/>
    </row>
    <row r="401" spans="1:7" x14ac:dyDescent="0.4">
      <c r="A401" s="351"/>
      <c r="B401" s="169" t="s">
        <v>490</v>
      </c>
      <c r="C401" s="180" t="s">
        <v>491</v>
      </c>
      <c r="D401" s="160" t="s">
        <v>761</v>
      </c>
      <c r="E401" s="302">
        <v>1500</v>
      </c>
      <c r="F401" s="279">
        <f>E401*こちらの注文書シートをご利用ください!$H$9</f>
        <v>0</v>
      </c>
      <c r="G401" s="327"/>
    </row>
    <row r="402" spans="1:7" x14ac:dyDescent="0.4">
      <c r="A402" s="351"/>
      <c r="B402" s="169" t="s">
        <v>492</v>
      </c>
      <c r="C402" s="180" t="s">
        <v>491</v>
      </c>
      <c r="D402" s="160" t="s">
        <v>773</v>
      </c>
      <c r="E402" s="302">
        <v>1500</v>
      </c>
      <c r="F402" s="279">
        <f>E402*こちらの注文書シートをご利用ください!$H$9</f>
        <v>0</v>
      </c>
      <c r="G402" s="327"/>
    </row>
    <row r="403" spans="1:7" x14ac:dyDescent="0.4">
      <c r="A403" s="351"/>
      <c r="B403" s="169" t="s">
        <v>73</v>
      </c>
      <c r="C403" s="180" t="s">
        <v>491</v>
      </c>
      <c r="D403" s="160" t="s">
        <v>763</v>
      </c>
      <c r="E403" s="302">
        <v>1500</v>
      </c>
      <c r="F403" s="279">
        <f>E403*こちらの注文書シートをご利用ください!$H$9</f>
        <v>0</v>
      </c>
      <c r="G403" s="327"/>
    </row>
    <row r="404" spans="1:7" x14ac:dyDescent="0.4">
      <c r="A404" s="351"/>
      <c r="B404" s="169" t="s">
        <v>493</v>
      </c>
      <c r="C404" s="180" t="s">
        <v>491</v>
      </c>
      <c r="D404" s="160" t="s">
        <v>771</v>
      </c>
      <c r="E404" s="302">
        <v>1500</v>
      </c>
      <c r="F404" s="279">
        <f>E404*こちらの注文書シートをご利用ください!$H$9</f>
        <v>0</v>
      </c>
      <c r="G404" s="327"/>
    </row>
    <row r="405" spans="1:7" x14ac:dyDescent="0.4">
      <c r="A405" s="351"/>
      <c r="B405" s="169" t="s">
        <v>485</v>
      </c>
      <c r="C405" s="180" t="s">
        <v>486</v>
      </c>
      <c r="D405" s="160" t="s">
        <v>739</v>
      </c>
      <c r="E405" s="302">
        <v>2000</v>
      </c>
      <c r="F405" s="279">
        <f>E405*こちらの注文書シートをご利用ください!$H$9</f>
        <v>0</v>
      </c>
      <c r="G405" s="327"/>
    </row>
    <row r="406" spans="1:7" x14ac:dyDescent="0.4">
      <c r="A406" s="351"/>
      <c r="B406" s="169" t="s">
        <v>487</v>
      </c>
      <c r="C406" s="180" t="s">
        <v>486</v>
      </c>
      <c r="D406" s="160" t="s">
        <v>742</v>
      </c>
      <c r="E406" s="302">
        <v>2000</v>
      </c>
      <c r="F406" s="279">
        <f>E406*こちらの注文書シートをご利用ください!$H$9</f>
        <v>0</v>
      </c>
      <c r="G406" s="327"/>
    </row>
    <row r="407" spans="1:7" x14ac:dyDescent="0.15">
      <c r="A407" s="351"/>
      <c r="B407" s="186" t="s">
        <v>960</v>
      </c>
      <c r="C407" s="181" t="s">
        <v>961</v>
      </c>
      <c r="D407" s="160" t="s">
        <v>738</v>
      </c>
      <c r="E407" s="302">
        <v>2000</v>
      </c>
      <c r="F407" s="279">
        <f>E407*こちらの注文書シートをご利用ください!$H$9</f>
        <v>0</v>
      </c>
      <c r="G407" s="327"/>
    </row>
    <row r="408" spans="1:7" x14ac:dyDescent="0.4">
      <c r="A408" s="351"/>
      <c r="B408" s="169" t="s">
        <v>494</v>
      </c>
      <c r="C408" s="180" t="s">
        <v>495</v>
      </c>
      <c r="D408" s="160" t="s">
        <v>751</v>
      </c>
      <c r="E408" s="302">
        <v>1500</v>
      </c>
      <c r="F408" s="279">
        <f>E408*こちらの注文書シートをご利用ください!$H$9</f>
        <v>0</v>
      </c>
      <c r="G408" s="327"/>
    </row>
    <row r="409" spans="1:7" x14ac:dyDescent="0.4">
      <c r="A409" s="351"/>
      <c r="B409" s="169" t="s">
        <v>496</v>
      </c>
      <c r="C409" s="180" t="s">
        <v>495</v>
      </c>
      <c r="D409" s="160" t="s">
        <v>752</v>
      </c>
      <c r="E409" s="302">
        <v>1500</v>
      </c>
      <c r="F409" s="279">
        <f>E409*こちらの注文書シートをご利用ください!$H$9</f>
        <v>0</v>
      </c>
      <c r="G409" s="327"/>
    </row>
    <row r="410" spans="1:7" x14ac:dyDescent="0.4">
      <c r="A410" s="351"/>
      <c r="B410" s="169" t="s">
        <v>497</v>
      </c>
      <c r="C410" s="180" t="s">
        <v>495</v>
      </c>
      <c r="D410" s="160" t="s">
        <v>753</v>
      </c>
      <c r="E410" s="302">
        <v>1500</v>
      </c>
      <c r="F410" s="279">
        <f>E410*こちらの注文書シートをご利用ください!$H$9</f>
        <v>0</v>
      </c>
      <c r="G410" s="327"/>
    </row>
    <row r="411" spans="1:7" x14ac:dyDescent="0.4">
      <c r="A411" s="351"/>
      <c r="B411" s="169" t="s">
        <v>498</v>
      </c>
      <c r="C411" s="180" t="s">
        <v>499</v>
      </c>
      <c r="D411" s="160" t="s">
        <v>754</v>
      </c>
      <c r="E411" s="302">
        <v>1500</v>
      </c>
      <c r="F411" s="279">
        <f>E411*こちらの注文書シートをご利用ください!$H$9</f>
        <v>0</v>
      </c>
      <c r="G411" s="327"/>
    </row>
    <row r="412" spans="1:7" ht="20.25" thickBot="1" x14ac:dyDescent="0.45">
      <c r="A412" s="352"/>
      <c r="B412" s="172" t="s">
        <v>500</v>
      </c>
      <c r="C412" s="187" t="s">
        <v>499</v>
      </c>
      <c r="D412" s="163" t="s">
        <v>755</v>
      </c>
      <c r="E412" s="303">
        <v>1500</v>
      </c>
      <c r="F412" s="263">
        <f>E412*こちらの注文書シートをご利用ください!$H$9</f>
        <v>0</v>
      </c>
      <c r="G412" s="328"/>
    </row>
    <row r="413" spans="1:7" ht="20.25" thickTop="1" x14ac:dyDescent="0.4">
      <c r="A413" s="356">
        <v>42</v>
      </c>
      <c r="B413" s="192" t="s">
        <v>503</v>
      </c>
      <c r="C413" s="202" t="s">
        <v>4</v>
      </c>
      <c r="D413" s="166" t="s">
        <v>801</v>
      </c>
      <c r="E413" s="314">
        <v>1350</v>
      </c>
      <c r="F413" s="240">
        <f>E413*こちらの注文書シートをご利用ください!$H$9</f>
        <v>0</v>
      </c>
      <c r="G413" s="329"/>
    </row>
    <row r="414" spans="1:7" x14ac:dyDescent="0.4">
      <c r="A414" s="357"/>
      <c r="B414" s="169" t="s">
        <v>504</v>
      </c>
      <c r="C414" s="180" t="s">
        <v>4</v>
      </c>
      <c r="D414" s="160" t="s">
        <v>802</v>
      </c>
      <c r="E414" s="302">
        <v>1350</v>
      </c>
      <c r="F414" s="279">
        <f>E414*こちらの注文書シートをご利用ください!$H$9</f>
        <v>0</v>
      </c>
      <c r="G414" s="327"/>
    </row>
    <row r="415" spans="1:7" x14ac:dyDescent="0.4">
      <c r="A415" s="357"/>
      <c r="B415" s="169" t="s">
        <v>75</v>
      </c>
      <c r="C415" s="180" t="s">
        <v>4</v>
      </c>
      <c r="D415" s="160" t="s">
        <v>803</v>
      </c>
      <c r="E415" s="302">
        <v>1350</v>
      </c>
      <c r="F415" s="279">
        <f>E415*こちらの注文書シートをご利用ください!$H$9</f>
        <v>0</v>
      </c>
      <c r="G415" s="327"/>
    </row>
    <row r="416" spans="1:7" x14ac:dyDescent="0.4">
      <c r="A416" s="357"/>
      <c r="B416" s="169" t="s">
        <v>501</v>
      </c>
      <c r="C416" s="180" t="s">
        <v>502</v>
      </c>
      <c r="D416" s="160" t="s">
        <v>761</v>
      </c>
      <c r="E416" s="302">
        <v>1200</v>
      </c>
      <c r="F416" s="279">
        <f>E416*こちらの注文書シートをご利用ください!$H$9</f>
        <v>0</v>
      </c>
      <c r="G416" s="327"/>
    </row>
    <row r="417" spans="1:7" x14ac:dyDescent="0.4">
      <c r="A417" s="357"/>
      <c r="B417" s="169" t="s">
        <v>505</v>
      </c>
      <c r="C417" s="180" t="s">
        <v>506</v>
      </c>
      <c r="D417" s="160" t="s">
        <v>761</v>
      </c>
      <c r="E417" s="302">
        <v>1000</v>
      </c>
      <c r="F417" s="279">
        <f>E417*こちらの注文書シートをご利用ください!$H$9</f>
        <v>0</v>
      </c>
      <c r="G417" s="327"/>
    </row>
    <row r="418" spans="1:7" x14ac:dyDescent="0.4">
      <c r="A418" s="357"/>
      <c r="B418" s="169" t="s">
        <v>26</v>
      </c>
      <c r="C418" s="180" t="s">
        <v>506</v>
      </c>
      <c r="D418" s="160" t="s">
        <v>762</v>
      </c>
      <c r="E418" s="302">
        <v>1000</v>
      </c>
      <c r="F418" s="279">
        <f>E418*こちらの注文書シートをご利用ください!$H$9</f>
        <v>0</v>
      </c>
      <c r="G418" s="327"/>
    </row>
    <row r="419" spans="1:7" x14ac:dyDescent="0.4">
      <c r="A419" s="357"/>
      <c r="B419" s="169" t="s">
        <v>27</v>
      </c>
      <c r="C419" s="180" t="s">
        <v>506</v>
      </c>
      <c r="D419" s="160" t="s">
        <v>764</v>
      </c>
      <c r="E419" s="302">
        <v>1000</v>
      </c>
      <c r="F419" s="279">
        <f>E419*こちらの注文書シートをご利用ください!$H$9</f>
        <v>0</v>
      </c>
      <c r="G419" s="327"/>
    </row>
    <row r="420" spans="1:7" x14ac:dyDescent="0.4">
      <c r="A420" s="357"/>
      <c r="B420" s="169" t="s">
        <v>28</v>
      </c>
      <c r="C420" s="180" t="s">
        <v>506</v>
      </c>
      <c r="D420" s="160" t="s">
        <v>765</v>
      </c>
      <c r="E420" s="302">
        <v>1000</v>
      </c>
      <c r="F420" s="279">
        <f>E420*こちらの注文書シートをご利用ください!$H$9</f>
        <v>0</v>
      </c>
      <c r="G420" s="327"/>
    </row>
    <row r="421" spans="1:7" x14ac:dyDescent="0.15">
      <c r="A421" s="357"/>
      <c r="B421" s="167" t="s">
        <v>1115</v>
      </c>
      <c r="C421" s="231" t="s">
        <v>1116</v>
      </c>
      <c r="D421" s="160" t="s">
        <v>981</v>
      </c>
      <c r="E421" s="302">
        <v>1000</v>
      </c>
      <c r="F421" s="279">
        <f>E421*こちらの注文書シートをご利用ください!$H$9</f>
        <v>0</v>
      </c>
      <c r="G421" s="327"/>
    </row>
    <row r="422" spans="1:7" x14ac:dyDescent="0.4">
      <c r="A422" s="357"/>
      <c r="B422" s="169" t="s">
        <v>507</v>
      </c>
      <c r="C422" s="180" t="s">
        <v>508</v>
      </c>
      <c r="D422" s="160" t="s">
        <v>761</v>
      </c>
      <c r="E422" s="302">
        <v>3500</v>
      </c>
      <c r="F422" s="279">
        <f>E422*こちらの注文書シートをご利用ください!$H$9</f>
        <v>0</v>
      </c>
      <c r="G422" s="327"/>
    </row>
    <row r="423" spans="1:7" x14ac:dyDescent="0.4">
      <c r="A423" s="357"/>
      <c r="B423" s="169" t="s">
        <v>509</v>
      </c>
      <c r="C423" s="180" t="s">
        <v>510</v>
      </c>
      <c r="D423" s="160" t="s">
        <v>804</v>
      </c>
      <c r="E423" s="302">
        <v>2300</v>
      </c>
      <c r="F423" s="279">
        <f>E423*こちらの注文書シートをご利用ください!$H$9</f>
        <v>0</v>
      </c>
      <c r="G423" s="327"/>
    </row>
    <row r="424" spans="1:7" x14ac:dyDescent="0.4">
      <c r="A424" s="357"/>
      <c r="B424" s="169" t="s">
        <v>64</v>
      </c>
      <c r="C424" s="180" t="s">
        <v>510</v>
      </c>
      <c r="D424" s="160" t="s">
        <v>805</v>
      </c>
      <c r="E424" s="302">
        <v>2300</v>
      </c>
      <c r="F424" s="279">
        <f>E424*こちらの注文書シートをご利用ください!$H$9</f>
        <v>0</v>
      </c>
      <c r="G424" s="327"/>
    </row>
    <row r="425" spans="1:7" x14ac:dyDescent="0.4">
      <c r="A425" s="357"/>
      <c r="B425" s="169" t="s">
        <v>65</v>
      </c>
      <c r="C425" s="180" t="s">
        <v>510</v>
      </c>
      <c r="D425" s="160" t="s">
        <v>806</v>
      </c>
      <c r="E425" s="302">
        <v>2300</v>
      </c>
      <c r="F425" s="279">
        <f>E425*こちらの注文書シートをご利用ください!$H$9</f>
        <v>0</v>
      </c>
      <c r="G425" s="327"/>
    </row>
    <row r="426" spans="1:7" x14ac:dyDescent="0.4">
      <c r="A426" s="357"/>
      <c r="B426" s="169" t="s">
        <v>511</v>
      </c>
      <c r="C426" s="180" t="s">
        <v>512</v>
      </c>
      <c r="D426" s="160" t="s">
        <v>761</v>
      </c>
      <c r="E426" s="302">
        <v>1500</v>
      </c>
      <c r="F426" s="279">
        <f>E426*こちらの注文書シートをご利用ください!$H$9</f>
        <v>0</v>
      </c>
      <c r="G426" s="327"/>
    </row>
    <row r="427" spans="1:7" x14ac:dyDescent="0.4">
      <c r="A427" s="357"/>
      <c r="B427" s="169" t="s">
        <v>74</v>
      </c>
      <c r="C427" s="180" t="s">
        <v>512</v>
      </c>
      <c r="D427" s="160" t="s">
        <v>763</v>
      </c>
      <c r="E427" s="302">
        <v>1500</v>
      </c>
      <c r="F427" s="279">
        <f>E427*こちらの注文書シートをご利用ください!$H$9</f>
        <v>0</v>
      </c>
      <c r="G427" s="330"/>
    </row>
    <row r="428" spans="1:7" ht="20.25" thickBot="1" x14ac:dyDescent="0.45">
      <c r="A428" s="358"/>
      <c r="B428" s="172" t="s">
        <v>513</v>
      </c>
      <c r="C428" s="187" t="s">
        <v>512</v>
      </c>
      <c r="D428" s="163" t="s">
        <v>771</v>
      </c>
      <c r="E428" s="303">
        <v>1500</v>
      </c>
      <c r="F428" s="263">
        <f>E428*こちらの注文書シートをご利用ください!$H$9</f>
        <v>0</v>
      </c>
      <c r="G428" s="328"/>
    </row>
    <row r="429" spans="1:7" ht="20.25" thickTop="1" x14ac:dyDescent="0.4">
      <c r="A429" s="350">
        <v>43</v>
      </c>
      <c r="B429" s="193" t="s">
        <v>80</v>
      </c>
      <c r="C429" s="197" t="s">
        <v>514</v>
      </c>
      <c r="D429" s="166" t="s">
        <v>810</v>
      </c>
      <c r="E429" s="314">
        <v>400</v>
      </c>
      <c r="F429" s="240">
        <f>E429*こちらの注文書シートをご利用ください!$H$9</f>
        <v>0</v>
      </c>
      <c r="G429" s="329"/>
    </row>
    <row r="430" spans="1:7" x14ac:dyDescent="0.4">
      <c r="A430" s="351"/>
      <c r="B430" s="170" t="s">
        <v>135</v>
      </c>
      <c r="C430" s="194" t="s">
        <v>514</v>
      </c>
      <c r="D430" s="160" t="s">
        <v>807</v>
      </c>
      <c r="E430" s="302">
        <v>400</v>
      </c>
      <c r="F430" s="279">
        <f>E430*こちらの注文書シートをご利用ください!$H$9</f>
        <v>0</v>
      </c>
      <c r="G430" s="327"/>
    </row>
    <row r="431" spans="1:7" x14ac:dyDescent="0.4">
      <c r="A431" s="351"/>
      <c r="B431" s="170" t="s">
        <v>136</v>
      </c>
      <c r="C431" s="194" t="s">
        <v>514</v>
      </c>
      <c r="D431" s="160" t="s">
        <v>808</v>
      </c>
      <c r="E431" s="302">
        <v>400</v>
      </c>
      <c r="F431" s="279">
        <f>E431*こちらの注文書シートをご利用ください!$H$9</f>
        <v>0</v>
      </c>
      <c r="G431" s="327"/>
    </row>
    <row r="432" spans="1:7" x14ac:dyDescent="0.4">
      <c r="A432" s="351"/>
      <c r="B432" s="170" t="s">
        <v>137</v>
      </c>
      <c r="C432" s="194" t="s">
        <v>514</v>
      </c>
      <c r="D432" s="160" t="s">
        <v>809</v>
      </c>
      <c r="E432" s="302">
        <v>400</v>
      </c>
      <c r="F432" s="279">
        <f>E432*こちらの注文書シートをご利用ください!$H$9</f>
        <v>0</v>
      </c>
      <c r="G432" s="327"/>
    </row>
    <row r="433" spans="1:7" x14ac:dyDescent="0.4">
      <c r="A433" s="351"/>
      <c r="B433" s="170" t="s">
        <v>193</v>
      </c>
      <c r="C433" s="194" t="s">
        <v>514</v>
      </c>
      <c r="D433" s="160" t="s">
        <v>811</v>
      </c>
      <c r="E433" s="302">
        <v>400</v>
      </c>
      <c r="F433" s="279">
        <f>E433*こちらの注文書シートをご利用ください!$H$9</f>
        <v>0</v>
      </c>
      <c r="G433" s="327"/>
    </row>
    <row r="434" spans="1:7" x14ac:dyDescent="0.4">
      <c r="A434" s="351"/>
      <c r="B434" s="170" t="s">
        <v>194</v>
      </c>
      <c r="C434" s="194" t="s">
        <v>514</v>
      </c>
      <c r="D434" s="160" t="s">
        <v>812</v>
      </c>
      <c r="E434" s="302">
        <v>400</v>
      </c>
      <c r="F434" s="279">
        <f>E434*こちらの注文書シートをご利用ください!$H$9</f>
        <v>0</v>
      </c>
      <c r="G434" s="327"/>
    </row>
    <row r="435" spans="1:7" ht="20.25" thickBot="1" x14ac:dyDescent="0.45">
      <c r="A435" s="352"/>
      <c r="B435" s="176" t="s">
        <v>195</v>
      </c>
      <c r="C435" s="200" t="s">
        <v>514</v>
      </c>
      <c r="D435" s="163" t="s">
        <v>813</v>
      </c>
      <c r="E435" s="303">
        <v>400</v>
      </c>
      <c r="F435" s="263">
        <f>E435*こちらの注文書シートをご利用ください!$H$9</f>
        <v>0</v>
      </c>
      <c r="G435" s="328"/>
    </row>
    <row r="436" spans="1:7" ht="20.25" thickTop="1" x14ac:dyDescent="0.4">
      <c r="A436" s="362">
        <v>44</v>
      </c>
      <c r="B436" s="193" t="s">
        <v>81</v>
      </c>
      <c r="C436" s="197" t="s">
        <v>515</v>
      </c>
      <c r="D436" s="166" t="s">
        <v>810</v>
      </c>
      <c r="E436" s="314">
        <v>650</v>
      </c>
      <c r="F436" s="240">
        <f>E436*こちらの注文書シートをご利用ください!$H$9</f>
        <v>0</v>
      </c>
      <c r="G436" s="329"/>
    </row>
    <row r="437" spans="1:7" x14ac:dyDescent="0.15">
      <c r="A437" s="363"/>
      <c r="B437" s="169" t="s">
        <v>132</v>
      </c>
      <c r="C437" s="170" t="s">
        <v>516</v>
      </c>
      <c r="D437" s="160" t="s">
        <v>807</v>
      </c>
      <c r="E437" s="302">
        <v>650</v>
      </c>
      <c r="F437" s="279">
        <f>E437*こちらの注文書シートをご利用ください!$H$9</f>
        <v>0</v>
      </c>
      <c r="G437" s="327"/>
    </row>
    <row r="438" spans="1:7" x14ac:dyDescent="0.15">
      <c r="A438" s="363"/>
      <c r="B438" s="169" t="s">
        <v>133</v>
      </c>
      <c r="C438" s="170" t="s">
        <v>516</v>
      </c>
      <c r="D438" s="160" t="s">
        <v>808</v>
      </c>
      <c r="E438" s="302">
        <v>650</v>
      </c>
      <c r="F438" s="279">
        <f>E438*こちらの注文書シートをご利用ください!$H$9</f>
        <v>0</v>
      </c>
      <c r="G438" s="327"/>
    </row>
    <row r="439" spans="1:7" x14ac:dyDescent="0.15">
      <c r="A439" s="363"/>
      <c r="B439" s="169" t="s">
        <v>134</v>
      </c>
      <c r="C439" s="170" t="s">
        <v>516</v>
      </c>
      <c r="D439" s="160" t="s">
        <v>809</v>
      </c>
      <c r="E439" s="302">
        <v>650</v>
      </c>
      <c r="F439" s="279">
        <f>E439*こちらの注文書シートをご利用ください!$H$9</f>
        <v>0</v>
      </c>
      <c r="G439" s="327"/>
    </row>
    <row r="440" spans="1:7" x14ac:dyDescent="0.4">
      <c r="A440" s="363"/>
      <c r="B440" s="170" t="s">
        <v>196</v>
      </c>
      <c r="C440" s="194" t="s">
        <v>515</v>
      </c>
      <c r="D440" s="160" t="s">
        <v>811</v>
      </c>
      <c r="E440" s="302">
        <v>650</v>
      </c>
      <c r="F440" s="279">
        <f>E440*こちらの注文書シートをご利用ください!$H$9</f>
        <v>0</v>
      </c>
      <c r="G440" s="327"/>
    </row>
    <row r="441" spans="1:7" x14ac:dyDescent="0.4">
      <c r="A441" s="363"/>
      <c r="B441" s="170" t="s">
        <v>197</v>
      </c>
      <c r="C441" s="194" t="s">
        <v>515</v>
      </c>
      <c r="D441" s="160" t="s">
        <v>812</v>
      </c>
      <c r="E441" s="302">
        <v>650</v>
      </c>
      <c r="F441" s="279">
        <f>E441*こちらの注文書シートをご利用ください!$H$9</f>
        <v>0</v>
      </c>
      <c r="G441" s="327"/>
    </row>
    <row r="442" spans="1:7" ht="20.25" thickBot="1" x14ac:dyDescent="0.45">
      <c r="A442" s="364"/>
      <c r="B442" s="176" t="s">
        <v>198</v>
      </c>
      <c r="C442" s="200" t="s">
        <v>515</v>
      </c>
      <c r="D442" s="163" t="s">
        <v>813</v>
      </c>
      <c r="E442" s="303">
        <v>650</v>
      </c>
      <c r="F442" s="263">
        <f>E442*こちらの注文書シートをご利用ください!$H$9</f>
        <v>0</v>
      </c>
      <c r="G442" s="328"/>
    </row>
    <row r="443" spans="1:7" ht="20.25" thickTop="1" x14ac:dyDescent="0.15">
      <c r="A443" s="359">
        <v>45</v>
      </c>
      <c r="B443" s="192">
        <v>40861</v>
      </c>
      <c r="C443" s="192" t="s">
        <v>517</v>
      </c>
      <c r="D443" s="166" t="s">
        <v>97</v>
      </c>
      <c r="E443" s="313">
        <v>20000</v>
      </c>
      <c r="F443" s="240">
        <f>E443*こちらの注文書シートをご利用ください!$H$9</f>
        <v>0</v>
      </c>
      <c r="G443" s="329"/>
    </row>
    <row r="444" spans="1:7" x14ac:dyDescent="0.15">
      <c r="A444" s="360"/>
      <c r="B444" s="169">
        <v>40874</v>
      </c>
      <c r="C444" s="169" t="s">
        <v>518</v>
      </c>
      <c r="D444" s="160" t="s">
        <v>97</v>
      </c>
      <c r="E444" s="304">
        <v>25000</v>
      </c>
      <c r="F444" s="279">
        <f>E444*こちらの注文書シートをご利用ください!$H$9</f>
        <v>0</v>
      </c>
      <c r="G444" s="327"/>
    </row>
    <row r="445" spans="1:7" x14ac:dyDescent="0.15">
      <c r="A445" s="360"/>
      <c r="B445" s="169">
        <v>40862</v>
      </c>
      <c r="C445" s="169" t="s">
        <v>519</v>
      </c>
      <c r="D445" s="160" t="s">
        <v>97</v>
      </c>
      <c r="E445" s="304">
        <v>28000</v>
      </c>
      <c r="F445" s="279">
        <f>E445*こちらの注文書シートをご利用ください!$H$9</f>
        <v>0</v>
      </c>
      <c r="G445" s="327"/>
    </row>
    <row r="446" spans="1:7" x14ac:dyDescent="0.15">
      <c r="A446" s="360"/>
      <c r="B446" s="169">
        <v>40859</v>
      </c>
      <c r="C446" s="169" t="s">
        <v>520</v>
      </c>
      <c r="D446" s="160" t="s">
        <v>97</v>
      </c>
      <c r="E446" s="304">
        <v>30000</v>
      </c>
      <c r="F446" s="279">
        <f>E446*こちらの注文書シートをご利用ください!$H$9</f>
        <v>0</v>
      </c>
      <c r="G446" s="327"/>
    </row>
    <row r="447" spans="1:7" x14ac:dyDescent="0.15">
      <c r="A447" s="360"/>
      <c r="B447" s="169">
        <v>40863</v>
      </c>
      <c r="C447" s="169" t="s">
        <v>521</v>
      </c>
      <c r="D447" s="160" t="s">
        <v>97</v>
      </c>
      <c r="E447" s="304">
        <v>35000</v>
      </c>
      <c r="F447" s="279">
        <f>E447*こちらの注文書シートをご利用ください!$H$9</f>
        <v>0</v>
      </c>
      <c r="G447" s="327"/>
    </row>
    <row r="448" spans="1:7" x14ac:dyDescent="0.15">
      <c r="A448" s="360"/>
      <c r="B448" s="169">
        <v>40864</v>
      </c>
      <c r="C448" s="169" t="s">
        <v>962</v>
      </c>
      <c r="D448" s="160" t="s">
        <v>97</v>
      </c>
      <c r="E448" s="304">
        <v>48000</v>
      </c>
      <c r="F448" s="279">
        <f>E448*こちらの注文書シートをご利用ください!$H$9</f>
        <v>0</v>
      </c>
      <c r="G448" s="327"/>
    </row>
    <row r="449" spans="1:7" x14ac:dyDescent="0.15">
      <c r="A449" s="360"/>
      <c r="B449" s="169">
        <v>40812</v>
      </c>
      <c r="C449" s="169" t="s">
        <v>1117</v>
      </c>
      <c r="D449" s="160" t="s">
        <v>97</v>
      </c>
      <c r="E449" s="304">
        <v>28000</v>
      </c>
      <c r="F449" s="279">
        <f>E449*こちらの注文書シートをご利用ください!$H$9</f>
        <v>0</v>
      </c>
      <c r="G449" s="327"/>
    </row>
    <row r="450" spans="1:7" x14ac:dyDescent="0.15">
      <c r="A450" s="360"/>
      <c r="B450" s="169">
        <v>40822</v>
      </c>
      <c r="C450" s="169" t="s">
        <v>1118</v>
      </c>
      <c r="D450" s="160" t="s">
        <v>97</v>
      </c>
      <c r="E450" s="304">
        <v>30000</v>
      </c>
      <c r="F450" s="279">
        <f>E450*こちらの注文書シートをご利用ください!$H$9</f>
        <v>0</v>
      </c>
      <c r="G450" s="327"/>
    </row>
    <row r="451" spans="1:7" x14ac:dyDescent="0.15">
      <c r="A451" s="360"/>
      <c r="B451" s="169">
        <v>40813</v>
      </c>
      <c r="C451" s="169" t="s">
        <v>1119</v>
      </c>
      <c r="D451" s="160" t="s">
        <v>97</v>
      </c>
      <c r="E451" s="304">
        <v>33000</v>
      </c>
      <c r="F451" s="279">
        <f>E451*こちらの注文書シートをご利用ください!$H$9</f>
        <v>0</v>
      </c>
      <c r="G451" s="327"/>
    </row>
    <row r="452" spans="1:7" x14ac:dyDescent="0.15">
      <c r="A452" s="360"/>
      <c r="B452" s="169">
        <v>40823</v>
      </c>
      <c r="C452" s="169" t="s">
        <v>1120</v>
      </c>
      <c r="D452" s="160" t="s">
        <v>97</v>
      </c>
      <c r="E452" s="304">
        <v>38000</v>
      </c>
      <c r="F452" s="279">
        <f>E452*こちらの注文書シートをご利用ください!$H$9</f>
        <v>0</v>
      </c>
      <c r="G452" s="327"/>
    </row>
    <row r="453" spans="1:7" x14ac:dyDescent="0.15">
      <c r="A453" s="360"/>
      <c r="B453" s="169">
        <v>40814</v>
      </c>
      <c r="C453" s="169" t="s">
        <v>1121</v>
      </c>
      <c r="D453" s="160" t="s">
        <v>97</v>
      </c>
      <c r="E453" s="304">
        <v>43000</v>
      </c>
      <c r="F453" s="279">
        <f>E453*こちらの注文書シートをご利用ください!$H$9</f>
        <v>0</v>
      </c>
      <c r="G453" s="327"/>
    </row>
    <row r="454" spans="1:7" ht="20.25" thickBot="1" x14ac:dyDescent="0.2">
      <c r="A454" s="361"/>
      <c r="B454" s="172">
        <v>40824</v>
      </c>
      <c r="C454" s="172" t="s">
        <v>1122</v>
      </c>
      <c r="D454" s="163" t="s">
        <v>97</v>
      </c>
      <c r="E454" s="307">
        <v>48000</v>
      </c>
      <c r="F454" s="263">
        <f>E454*こちらの注文書シートをご利用ください!$H$9</f>
        <v>0</v>
      </c>
      <c r="G454" s="328"/>
    </row>
    <row r="455" spans="1:7" ht="20.25" thickTop="1" x14ac:dyDescent="0.15">
      <c r="A455" s="359">
        <v>46</v>
      </c>
      <c r="B455" s="192">
        <v>40841</v>
      </c>
      <c r="C455" s="192" t="s">
        <v>522</v>
      </c>
      <c r="D455" s="166" t="s">
        <v>97</v>
      </c>
      <c r="E455" s="313">
        <v>28000</v>
      </c>
      <c r="F455" s="240">
        <f>E455*こちらの注文書シートをご利用ください!$H$9</f>
        <v>0</v>
      </c>
      <c r="G455" s="329"/>
    </row>
    <row r="456" spans="1:7" x14ac:dyDescent="0.15">
      <c r="A456" s="360"/>
      <c r="B456" s="169">
        <v>40834</v>
      </c>
      <c r="C456" s="169" t="s">
        <v>523</v>
      </c>
      <c r="D456" s="160" t="s">
        <v>97</v>
      </c>
      <c r="E456" s="304">
        <v>30000</v>
      </c>
      <c r="F456" s="279">
        <f>E456*こちらの注文書シートをご利用ください!$H$9</f>
        <v>0</v>
      </c>
      <c r="G456" s="327"/>
    </row>
    <row r="457" spans="1:7" x14ac:dyDescent="0.15">
      <c r="A457" s="360"/>
      <c r="B457" s="169">
        <v>40842</v>
      </c>
      <c r="C457" s="169" t="s">
        <v>524</v>
      </c>
      <c r="D457" s="160" t="s">
        <v>97</v>
      </c>
      <c r="E457" s="304">
        <v>35000</v>
      </c>
      <c r="F457" s="279">
        <f>E457*こちらの注文書シートをご利用ください!$H$9</f>
        <v>0</v>
      </c>
      <c r="G457" s="327"/>
    </row>
    <row r="458" spans="1:7" x14ac:dyDescent="0.15">
      <c r="A458" s="360"/>
      <c r="B458" s="169">
        <v>40835</v>
      </c>
      <c r="C458" s="169" t="s">
        <v>525</v>
      </c>
      <c r="D458" s="160" t="s">
        <v>97</v>
      </c>
      <c r="E458" s="304">
        <v>37000</v>
      </c>
      <c r="F458" s="279">
        <f>E458*こちらの注文書シートをご利用ください!$H$9</f>
        <v>0</v>
      </c>
      <c r="G458" s="327"/>
    </row>
    <row r="459" spans="1:7" x14ac:dyDescent="0.15">
      <c r="A459" s="360"/>
      <c r="B459" s="169">
        <v>40843</v>
      </c>
      <c r="C459" s="169" t="s">
        <v>526</v>
      </c>
      <c r="D459" s="160" t="s">
        <v>97</v>
      </c>
      <c r="E459" s="304">
        <v>40000</v>
      </c>
      <c r="F459" s="279">
        <f>E459*こちらの注文書シートをご利用ください!$H$9</f>
        <v>0</v>
      </c>
      <c r="G459" s="327"/>
    </row>
    <row r="460" spans="1:7" x14ac:dyDescent="0.15">
      <c r="A460" s="360"/>
      <c r="B460" s="169">
        <v>40836</v>
      </c>
      <c r="C460" s="169" t="s">
        <v>527</v>
      </c>
      <c r="D460" s="160" t="s">
        <v>97</v>
      </c>
      <c r="E460" s="304">
        <v>43000</v>
      </c>
      <c r="F460" s="279">
        <f>E460*こちらの注文書シートをご利用ください!$H$9</f>
        <v>0</v>
      </c>
      <c r="G460" s="327"/>
    </row>
    <row r="461" spans="1:7" x14ac:dyDescent="0.15">
      <c r="A461" s="360"/>
      <c r="B461" s="169">
        <v>40844</v>
      </c>
      <c r="C461" s="169" t="s">
        <v>528</v>
      </c>
      <c r="D461" s="160" t="s">
        <v>97</v>
      </c>
      <c r="E461" s="304">
        <v>45000</v>
      </c>
      <c r="F461" s="279">
        <f>E461*こちらの注文書シートをご利用ください!$H$9</f>
        <v>0</v>
      </c>
      <c r="G461" s="327"/>
    </row>
    <row r="462" spans="1:7" x14ac:dyDescent="0.15">
      <c r="A462" s="360"/>
      <c r="B462" s="169">
        <v>40837</v>
      </c>
      <c r="C462" s="169" t="s">
        <v>529</v>
      </c>
      <c r="D462" s="160" t="s">
        <v>97</v>
      </c>
      <c r="E462" s="304">
        <v>48000</v>
      </c>
      <c r="F462" s="279">
        <f>E462*こちらの注文書シートをご利用ください!$H$9</f>
        <v>0</v>
      </c>
      <c r="G462" s="327"/>
    </row>
    <row r="463" spans="1:7" x14ac:dyDescent="0.15">
      <c r="A463" s="360"/>
      <c r="B463" s="169">
        <v>40941</v>
      </c>
      <c r="C463" s="169" t="s">
        <v>535</v>
      </c>
      <c r="D463" s="160" t="s">
        <v>97</v>
      </c>
      <c r="E463" s="304">
        <v>28000</v>
      </c>
      <c r="F463" s="279">
        <f>E463*こちらの注文書シートをご利用ください!$H$9</f>
        <v>0</v>
      </c>
      <c r="G463" s="327"/>
    </row>
    <row r="464" spans="1:7" x14ac:dyDescent="0.15">
      <c r="A464" s="360"/>
      <c r="B464" s="169">
        <v>40945</v>
      </c>
      <c r="C464" s="169" t="s">
        <v>536</v>
      </c>
      <c r="D464" s="160" t="s">
        <v>97</v>
      </c>
      <c r="E464" s="304">
        <v>13000</v>
      </c>
      <c r="F464" s="279">
        <f>E464*こちらの注文書シートをご利用ください!$H$9</f>
        <v>0</v>
      </c>
      <c r="G464" s="327"/>
    </row>
    <row r="465" spans="1:7" x14ac:dyDescent="0.15">
      <c r="A465" s="360"/>
      <c r="B465" s="169">
        <v>40942</v>
      </c>
      <c r="C465" s="169" t="s">
        <v>537</v>
      </c>
      <c r="D465" s="160" t="s">
        <v>97</v>
      </c>
      <c r="E465" s="304">
        <v>32000</v>
      </c>
      <c r="F465" s="279">
        <f>E465*こちらの注文書シートをご利用ください!$H$9</f>
        <v>0</v>
      </c>
      <c r="G465" s="327"/>
    </row>
    <row r="466" spans="1:7" x14ac:dyDescent="0.15">
      <c r="A466" s="360"/>
      <c r="B466" s="169">
        <v>40946</v>
      </c>
      <c r="C466" s="169" t="s">
        <v>538</v>
      </c>
      <c r="D466" s="160" t="s">
        <v>97</v>
      </c>
      <c r="E466" s="304">
        <v>17000</v>
      </c>
      <c r="F466" s="279">
        <f>E466*こちらの注文書シートをご利用ください!$H$9</f>
        <v>0</v>
      </c>
      <c r="G466" s="327"/>
    </row>
    <row r="467" spans="1:7" x14ac:dyDescent="0.15">
      <c r="A467" s="360"/>
      <c r="B467" s="169">
        <v>40932</v>
      </c>
      <c r="C467" s="169" t="s">
        <v>539</v>
      </c>
      <c r="D467" s="160" t="s">
        <v>97</v>
      </c>
      <c r="E467" s="304">
        <v>50000</v>
      </c>
      <c r="F467" s="279">
        <f>E467*こちらの注文書シートをご利用ください!$H$9</f>
        <v>0</v>
      </c>
      <c r="G467" s="327"/>
    </row>
    <row r="468" spans="1:7" x14ac:dyDescent="0.15">
      <c r="A468" s="360"/>
      <c r="B468" s="169">
        <v>40935</v>
      </c>
      <c r="C468" s="169" t="s">
        <v>540</v>
      </c>
      <c r="D468" s="160" t="s">
        <v>97</v>
      </c>
      <c r="E468" s="304">
        <v>30000</v>
      </c>
      <c r="F468" s="279">
        <f>E468*こちらの注文書シートをご利用ください!$H$9</f>
        <v>0</v>
      </c>
      <c r="G468" s="327"/>
    </row>
    <row r="469" spans="1:7" x14ac:dyDescent="0.15">
      <c r="A469" s="360"/>
      <c r="B469" s="169">
        <v>40934</v>
      </c>
      <c r="C469" s="169" t="s">
        <v>541</v>
      </c>
      <c r="D469" s="160" t="s">
        <v>97</v>
      </c>
      <c r="E469" s="304">
        <v>55000</v>
      </c>
      <c r="F469" s="279">
        <f>E469*こちらの注文書シートをご利用ください!$H$9</f>
        <v>0</v>
      </c>
      <c r="G469" s="327"/>
    </row>
    <row r="470" spans="1:7" x14ac:dyDescent="0.15">
      <c r="A470" s="360"/>
      <c r="B470" s="169">
        <v>40937</v>
      </c>
      <c r="C470" s="169" t="s">
        <v>542</v>
      </c>
      <c r="D470" s="160" t="s">
        <v>97</v>
      </c>
      <c r="E470" s="304">
        <v>35000</v>
      </c>
      <c r="F470" s="279">
        <f>E470*こちらの注文書シートをご利用ください!$H$9</f>
        <v>0</v>
      </c>
      <c r="G470" s="327"/>
    </row>
    <row r="471" spans="1:7" x14ac:dyDescent="0.15">
      <c r="A471" s="360"/>
      <c r="B471" s="169">
        <v>40921</v>
      </c>
      <c r="C471" s="169" t="s">
        <v>543</v>
      </c>
      <c r="D471" s="160" t="s">
        <v>97</v>
      </c>
      <c r="E471" s="304">
        <v>60000</v>
      </c>
      <c r="F471" s="279">
        <f>E471*こちらの注文書シートをご利用ください!$H$9</f>
        <v>0</v>
      </c>
      <c r="G471" s="327"/>
    </row>
    <row r="472" spans="1:7" x14ac:dyDescent="0.15">
      <c r="A472" s="360"/>
      <c r="B472" s="169">
        <v>40924</v>
      </c>
      <c r="C472" s="169" t="s">
        <v>544</v>
      </c>
      <c r="D472" s="160" t="s">
        <v>97</v>
      </c>
      <c r="E472" s="304">
        <v>40000</v>
      </c>
      <c r="F472" s="279">
        <f>E472*こちらの注文書シートをご利用ください!$H$9</f>
        <v>0</v>
      </c>
      <c r="G472" s="327"/>
    </row>
    <row r="473" spans="1:7" x14ac:dyDescent="0.15">
      <c r="A473" s="360"/>
      <c r="B473" s="169">
        <v>40922</v>
      </c>
      <c r="C473" s="169" t="s">
        <v>545</v>
      </c>
      <c r="D473" s="160" t="s">
        <v>97</v>
      </c>
      <c r="E473" s="304">
        <v>68000</v>
      </c>
      <c r="F473" s="279">
        <f>E473*こちらの注文書シートをご利用ください!$H$9</f>
        <v>0</v>
      </c>
      <c r="G473" s="327"/>
    </row>
    <row r="474" spans="1:7" ht="20.25" thickBot="1" x14ac:dyDescent="0.2">
      <c r="A474" s="361"/>
      <c r="B474" s="172">
        <v>40925</v>
      </c>
      <c r="C474" s="172" t="s">
        <v>546</v>
      </c>
      <c r="D474" s="163" t="s">
        <v>97</v>
      </c>
      <c r="E474" s="307">
        <v>48000</v>
      </c>
      <c r="F474" s="263">
        <f>E474*こちらの注文書シートをご利用ください!$H$9</f>
        <v>0</v>
      </c>
      <c r="G474" s="328"/>
    </row>
    <row r="475" spans="1:7" ht="20.25" thickTop="1" x14ac:dyDescent="0.15">
      <c r="A475" s="356">
        <v>47</v>
      </c>
      <c r="B475" s="192">
        <v>40831</v>
      </c>
      <c r="C475" s="192" t="s">
        <v>533</v>
      </c>
      <c r="D475" s="166" t="s">
        <v>97</v>
      </c>
      <c r="E475" s="313">
        <v>20000</v>
      </c>
      <c r="F475" s="240">
        <f>E475*こちらの注文書シートをご利用ください!$H$9</f>
        <v>0</v>
      </c>
      <c r="G475" s="329"/>
    </row>
    <row r="476" spans="1:7" x14ac:dyDescent="0.15">
      <c r="A476" s="357"/>
      <c r="B476" s="169">
        <v>40832</v>
      </c>
      <c r="C476" s="169" t="s">
        <v>534</v>
      </c>
      <c r="D476" s="160" t="s">
        <v>97</v>
      </c>
      <c r="E476" s="304">
        <v>25000</v>
      </c>
      <c r="F476" s="279">
        <f>E476*こちらの注文書シートをご利用ください!$H$9</f>
        <v>0</v>
      </c>
      <c r="G476" s="327"/>
    </row>
    <row r="477" spans="1:7" x14ac:dyDescent="0.15">
      <c r="A477" s="357"/>
      <c r="B477" s="169">
        <v>40801</v>
      </c>
      <c r="C477" s="169" t="s">
        <v>530</v>
      </c>
      <c r="D477" s="160" t="s">
        <v>97</v>
      </c>
      <c r="E477" s="304">
        <v>20000</v>
      </c>
      <c r="F477" s="279">
        <f>E477*こちらの注文書シートをご利用ください!$H$9</f>
        <v>0</v>
      </c>
      <c r="G477" s="327"/>
    </row>
    <row r="478" spans="1:7" x14ac:dyDescent="0.15">
      <c r="A478" s="357"/>
      <c r="B478" s="169">
        <v>40802</v>
      </c>
      <c r="C478" s="169" t="s">
        <v>531</v>
      </c>
      <c r="D478" s="160" t="s">
        <v>97</v>
      </c>
      <c r="E478" s="304">
        <v>24000</v>
      </c>
      <c r="F478" s="279">
        <f>E478*こちらの注文書シートをご利用ください!$H$9</f>
        <v>0</v>
      </c>
      <c r="G478" s="327"/>
    </row>
    <row r="479" spans="1:7" ht="20.25" thickBot="1" x14ac:dyDescent="0.2">
      <c r="A479" s="358"/>
      <c r="B479" s="172">
        <v>40803</v>
      </c>
      <c r="C479" s="172" t="s">
        <v>532</v>
      </c>
      <c r="D479" s="163" t="s">
        <v>97</v>
      </c>
      <c r="E479" s="307">
        <v>30000</v>
      </c>
      <c r="F479" s="263">
        <f>E479*こちらの注文書シートをご利用ください!$H$9</f>
        <v>0</v>
      </c>
      <c r="G479" s="328"/>
    </row>
    <row r="480" spans="1:7" ht="20.25" thickTop="1" x14ac:dyDescent="0.15">
      <c r="A480" s="359">
        <v>48</v>
      </c>
      <c r="B480" s="192">
        <v>40901</v>
      </c>
      <c r="C480" s="192" t="s">
        <v>547</v>
      </c>
      <c r="D480" s="166" t="s">
        <v>97</v>
      </c>
      <c r="E480" s="313">
        <v>450000</v>
      </c>
      <c r="F480" s="240">
        <f>E480*こちらの注文書シートをご利用ください!$H$9</f>
        <v>0</v>
      </c>
      <c r="G480" s="329"/>
    </row>
    <row r="481" spans="1:8" x14ac:dyDescent="0.15">
      <c r="A481" s="360"/>
      <c r="B481" s="169">
        <v>40902</v>
      </c>
      <c r="C481" s="169" t="s">
        <v>548</v>
      </c>
      <c r="D481" s="160" t="s">
        <v>97</v>
      </c>
      <c r="E481" s="304">
        <v>350000</v>
      </c>
      <c r="F481" s="279">
        <f>E481*こちらの注文書シートをご利用ください!$H$9</f>
        <v>0</v>
      </c>
      <c r="G481" s="327"/>
    </row>
    <row r="482" spans="1:8" x14ac:dyDescent="0.15">
      <c r="A482" s="360"/>
      <c r="B482" s="169">
        <v>40903</v>
      </c>
      <c r="C482" s="169" t="s">
        <v>1123</v>
      </c>
      <c r="D482" s="160" t="s">
        <v>97</v>
      </c>
      <c r="E482" s="304">
        <v>180000</v>
      </c>
      <c r="F482" s="279">
        <f>E482*こちらの注文書シートをご利用ください!$H$9</f>
        <v>0</v>
      </c>
      <c r="G482" s="327"/>
    </row>
    <row r="483" spans="1:8" x14ac:dyDescent="0.15">
      <c r="A483" s="360"/>
      <c r="B483" s="169">
        <v>40904</v>
      </c>
      <c r="C483" s="169" t="s">
        <v>1124</v>
      </c>
      <c r="D483" s="160" t="s">
        <v>97</v>
      </c>
      <c r="E483" s="304">
        <v>280000</v>
      </c>
      <c r="F483" s="279">
        <f>E483*こちらの注文書シートをご利用ください!$H$9</f>
        <v>0</v>
      </c>
      <c r="G483" s="327"/>
    </row>
    <row r="484" spans="1:8" x14ac:dyDescent="0.15">
      <c r="A484" s="360"/>
      <c r="B484" s="169">
        <v>40905</v>
      </c>
      <c r="C484" s="169" t="s">
        <v>1125</v>
      </c>
      <c r="D484" s="160" t="s">
        <v>97</v>
      </c>
      <c r="E484" s="304">
        <v>240000</v>
      </c>
      <c r="F484" s="279">
        <f>E484*こちらの注文書シートをご利用ください!$H$9</f>
        <v>0</v>
      </c>
      <c r="G484" s="327"/>
    </row>
    <row r="485" spans="1:8" ht="20.25" thickBot="1" x14ac:dyDescent="0.2">
      <c r="A485" s="361"/>
      <c r="B485" s="172">
        <v>40906</v>
      </c>
      <c r="C485" s="172" t="s">
        <v>1126</v>
      </c>
      <c r="D485" s="163" t="s">
        <v>97</v>
      </c>
      <c r="E485" s="307">
        <v>120000</v>
      </c>
      <c r="F485" s="263">
        <f>E485*こちらの注文書シートをご利用ください!$H$9</f>
        <v>0</v>
      </c>
      <c r="G485" s="328"/>
    </row>
    <row r="486" spans="1:8" ht="20.25" thickTop="1" x14ac:dyDescent="0.4">
      <c r="A486" s="356">
        <v>50</v>
      </c>
      <c r="B486" s="192">
        <v>90176</v>
      </c>
      <c r="C486" s="202" t="s">
        <v>551</v>
      </c>
      <c r="D486" s="166" t="s">
        <v>814</v>
      </c>
      <c r="E486" s="314">
        <v>500</v>
      </c>
      <c r="F486" s="269">
        <v>300</v>
      </c>
      <c r="G486" s="335" t="s">
        <v>113</v>
      </c>
      <c r="H486" s="196" t="s">
        <v>115</v>
      </c>
    </row>
    <row r="487" spans="1:8" x14ac:dyDescent="0.4">
      <c r="A487" s="357"/>
      <c r="B487" s="169">
        <v>90177</v>
      </c>
      <c r="C487" s="180" t="s">
        <v>552</v>
      </c>
      <c r="D487" s="160" t="s">
        <v>814</v>
      </c>
      <c r="E487" s="302">
        <v>600</v>
      </c>
      <c r="F487" s="342">
        <v>360</v>
      </c>
      <c r="G487" s="336" t="s">
        <v>113</v>
      </c>
      <c r="H487" s="196" t="s">
        <v>115</v>
      </c>
    </row>
    <row r="488" spans="1:8" x14ac:dyDescent="0.4">
      <c r="A488" s="357"/>
      <c r="B488" s="169">
        <v>90116</v>
      </c>
      <c r="C488" s="180" t="s">
        <v>549</v>
      </c>
      <c r="D488" s="160" t="s">
        <v>97</v>
      </c>
      <c r="E488" s="302">
        <v>1200</v>
      </c>
      <c r="F488" s="342">
        <v>720</v>
      </c>
      <c r="G488" s="336" t="s">
        <v>113</v>
      </c>
      <c r="H488" s="196" t="s">
        <v>115</v>
      </c>
    </row>
    <row r="489" spans="1:8" x14ac:dyDescent="0.4">
      <c r="A489" s="357"/>
      <c r="B489" s="169">
        <v>90117</v>
      </c>
      <c r="C489" s="180" t="s">
        <v>550</v>
      </c>
      <c r="D489" s="160" t="s">
        <v>97</v>
      </c>
      <c r="E489" s="302">
        <v>1700</v>
      </c>
      <c r="F489" s="342">
        <v>1020</v>
      </c>
      <c r="G489" s="336" t="s">
        <v>113</v>
      </c>
      <c r="H489" s="196" t="s">
        <v>115</v>
      </c>
    </row>
    <row r="490" spans="1:8" x14ac:dyDescent="0.15">
      <c r="A490" s="357"/>
      <c r="B490" s="232">
        <v>90184</v>
      </c>
      <c r="C490" s="181" t="s">
        <v>963</v>
      </c>
      <c r="D490" s="160" t="s">
        <v>774</v>
      </c>
      <c r="E490" s="302">
        <v>200</v>
      </c>
      <c r="F490" s="342">
        <v>120</v>
      </c>
      <c r="G490" s="336" t="s">
        <v>113</v>
      </c>
      <c r="H490" s="196" t="s">
        <v>115</v>
      </c>
    </row>
    <row r="491" spans="1:8" x14ac:dyDescent="0.15">
      <c r="A491" s="357"/>
      <c r="B491" s="232">
        <v>90185</v>
      </c>
      <c r="C491" s="181" t="s">
        <v>964</v>
      </c>
      <c r="D491" s="160" t="s">
        <v>774</v>
      </c>
      <c r="E491" s="302">
        <v>300</v>
      </c>
      <c r="F491" s="342">
        <v>180</v>
      </c>
      <c r="G491" s="336" t="s">
        <v>113</v>
      </c>
      <c r="H491" s="196" t="s">
        <v>115</v>
      </c>
    </row>
    <row r="492" spans="1:8" x14ac:dyDescent="0.15">
      <c r="A492" s="357"/>
      <c r="B492" s="232">
        <v>90186</v>
      </c>
      <c r="C492" s="181" t="s">
        <v>965</v>
      </c>
      <c r="D492" s="160" t="s">
        <v>774</v>
      </c>
      <c r="E492" s="302">
        <v>350</v>
      </c>
      <c r="F492" s="342">
        <v>210</v>
      </c>
      <c r="G492" s="336" t="s">
        <v>113</v>
      </c>
      <c r="H492" s="196" t="s">
        <v>115</v>
      </c>
    </row>
    <row r="493" spans="1:8" x14ac:dyDescent="0.15">
      <c r="A493" s="357"/>
      <c r="B493" s="232">
        <v>90187</v>
      </c>
      <c r="C493" s="181" t="s">
        <v>966</v>
      </c>
      <c r="D493" s="160" t="s">
        <v>774</v>
      </c>
      <c r="E493" s="302">
        <v>400</v>
      </c>
      <c r="F493" s="342">
        <v>240</v>
      </c>
      <c r="G493" s="336" t="s">
        <v>113</v>
      </c>
      <c r="H493" s="196" t="s">
        <v>115</v>
      </c>
    </row>
    <row r="494" spans="1:8" x14ac:dyDescent="0.4">
      <c r="A494" s="357"/>
      <c r="B494" s="169">
        <v>90171</v>
      </c>
      <c r="C494" s="180" t="s">
        <v>1132</v>
      </c>
      <c r="D494" s="160" t="s">
        <v>97</v>
      </c>
      <c r="E494" s="302">
        <v>200</v>
      </c>
      <c r="F494" s="342">
        <v>120</v>
      </c>
      <c r="G494" s="336" t="s">
        <v>113</v>
      </c>
      <c r="H494" s="196" t="s">
        <v>115</v>
      </c>
    </row>
    <row r="495" spans="1:8" ht="20.25" thickBot="1" x14ac:dyDescent="0.45">
      <c r="A495" s="358"/>
      <c r="B495" s="172">
        <v>90172</v>
      </c>
      <c r="C495" s="187" t="s">
        <v>1133</v>
      </c>
      <c r="D495" s="163" t="s">
        <v>97</v>
      </c>
      <c r="E495" s="303">
        <v>300</v>
      </c>
      <c r="F495" s="243">
        <v>180</v>
      </c>
      <c r="G495" s="337" t="s">
        <v>113</v>
      </c>
      <c r="H495" s="196" t="s">
        <v>115</v>
      </c>
    </row>
    <row r="496" spans="1:8" ht="21" thickTop="1" thickBot="1" x14ac:dyDescent="0.45">
      <c r="A496" s="234">
        <v>52</v>
      </c>
      <c r="B496" s="235">
        <v>90180</v>
      </c>
      <c r="C496" s="236" t="s">
        <v>553</v>
      </c>
      <c r="D496" s="237" t="s">
        <v>97</v>
      </c>
      <c r="E496" s="324">
        <v>500</v>
      </c>
      <c r="F496" s="347">
        <f>E496*こちらの注文書シートをご利用ください!$H$9</f>
        <v>0</v>
      </c>
      <c r="G496" s="338"/>
    </row>
    <row r="497" spans="1:8" ht="19.5" customHeight="1" thickTop="1" thickBot="1" x14ac:dyDescent="0.2">
      <c r="A497" s="348"/>
      <c r="B497" s="238">
        <v>90168</v>
      </c>
      <c r="C497" s="239" t="s">
        <v>175</v>
      </c>
      <c r="D497" s="239" t="s">
        <v>176</v>
      </c>
      <c r="E497" s="325">
        <v>400</v>
      </c>
      <c r="F497" s="240">
        <f>E497*こちらの注文書シートをご利用ください!$H$9</f>
        <v>0</v>
      </c>
      <c r="G497" s="339"/>
    </row>
    <row r="498" spans="1:8" ht="19.5" customHeight="1" thickTop="1" x14ac:dyDescent="0.15">
      <c r="A498" s="365"/>
      <c r="B498" s="244" t="s">
        <v>854</v>
      </c>
      <c r="C498" s="245" t="s">
        <v>856</v>
      </c>
      <c r="D498" s="246" t="s">
        <v>853</v>
      </c>
      <c r="E498" s="326">
        <v>1200</v>
      </c>
      <c r="F498" s="269">
        <v>720</v>
      </c>
      <c r="G498" s="340" t="s">
        <v>113</v>
      </c>
      <c r="H498" s="196" t="s">
        <v>115</v>
      </c>
    </row>
    <row r="499" spans="1:8" ht="19.5" customHeight="1" thickBot="1" x14ac:dyDescent="0.2">
      <c r="A499" s="366"/>
      <c r="B499" s="247" t="s">
        <v>855</v>
      </c>
      <c r="C499" s="248" t="s">
        <v>857</v>
      </c>
      <c r="D499" s="248" t="s">
        <v>853</v>
      </c>
      <c r="E499" s="290">
        <v>1200</v>
      </c>
      <c r="F499" s="243">
        <v>720</v>
      </c>
      <c r="G499" s="337" t="s">
        <v>113</v>
      </c>
      <c r="H499" s="196" t="s">
        <v>115</v>
      </c>
    </row>
    <row r="500" spans="1:8" ht="19.5" customHeight="1" thickTop="1" thickBot="1" x14ac:dyDescent="0.2">
      <c r="A500" s="349"/>
      <c r="B500" s="247" t="s">
        <v>1152</v>
      </c>
      <c r="C500" s="248" t="s">
        <v>1153</v>
      </c>
      <c r="D500" s="248" t="s">
        <v>853</v>
      </c>
      <c r="E500" s="290">
        <v>2000</v>
      </c>
      <c r="F500" s="243">
        <v>1200</v>
      </c>
      <c r="G500" s="337" t="s">
        <v>113</v>
      </c>
      <c r="H500" s="196" t="s">
        <v>115</v>
      </c>
    </row>
    <row r="501" spans="1:8" ht="19.5" customHeight="1" thickTop="1" x14ac:dyDescent="0.15">
      <c r="A501" s="250"/>
      <c r="B501" s="157"/>
      <c r="C501" s="277"/>
      <c r="D501" s="277"/>
      <c r="E501" s="278"/>
      <c r="F501" s="277"/>
      <c r="G501" s="277"/>
    </row>
    <row r="502" spans="1:8" ht="27.75" customHeight="1" x14ac:dyDescent="0.15">
      <c r="A502" s="282" t="s">
        <v>554</v>
      </c>
      <c r="B502" s="282" t="s">
        <v>13</v>
      </c>
      <c r="C502" s="282" t="s">
        <v>0</v>
      </c>
      <c r="D502" s="282" t="s">
        <v>1</v>
      </c>
      <c r="E502" s="284" t="s">
        <v>108</v>
      </c>
      <c r="F502" s="279"/>
      <c r="G502" s="291"/>
    </row>
    <row r="503" spans="1:8" ht="19.5" customHeight="1" x14ac:dyDescent="0.4">
      <c r="A503" s="367" t="s">
        <v>1145</v>
      </c>
      <c r="B503" s="251" t="s">
        <v>555</v>
      </c>
      <c r="C503" s="257" t="s">
        <v>1134</v>
      </c>
      <c r="D503" s="177" t="s">
        <v>815</v>
      </c>
      <c r="E503" s="285">
        <v>1800</v>
      </c>
      <c r="F503" s="279">
        <f>E503*こちらの注文書シートをご利用ください!$H$9</f>
        <v>0</v>
      </c>
      <c r="G503" s="292"/>
    </row>
    <row r="504" spans="1:8" ht="19.5" customHeight="1" x14ac:dyDescent="0.4">
      <c r="A504" s="368"/>
      <c r="B504" s="174" t="s">
        <v>556</v>
      </c>
      <c r="C504" s="252" t="s">
        <v>1134</v>
      </c>
      <c r="D504" s="169" t="s">
        <v>816</v>
      </c>
      <c r="E504" s="286">
        <v>1800</v>
      </c>
      <c r="F504" s="279">
        <f>E504*こちらの注文書シートをご利用ください!$H$9</f>
        <v>0</v>
      </c>
      <c r="G504" s="293"/>
    </row>
    <row r="505" spans="1:8" ht="19.5" customHeight="1" x14ac:dyDescent="0.4">
      <c r="A505" s="368"/>
      <c r="B505" s="174" t="s">
        <v>557</v>
      </c>
      <c r="C505" s="252" t="s">
        <v>1134</v>
      </c>
      <c r="D505" s="169" t="s">
        <v>817</v>
      </c>
      <c r="E505" s="286">
        <v>1800</v>
      </c>
      <c r="F505" s="279">
        <f>E505*こちらの注文書シートをご利用ください!$H$9</f>
        <v>0</v>
      </c>
      <c r="G505" s="293"/>
    </row>
    <row r="506" spans="1:8" ht="19.5" customHeight="1" x14ac:dyDescent="0.4">
      <c r="A506" s="368"/>
      <c r="B506" s="174" t="s">
        <v>558</v>
      </c>
      <c r="C506" s="252" t="s">
        <v>1134</v>
      </c>
      <c r="D506" s="169" t="s">
        <v>818</v>
      </c>
      <c r="E506" s="286">
        <v>1800</v>
      </c>
      <c r="F506" s="279">
        <f>E506*こちらの注文書シートをご利用ください!$H$9</f>
        <v>0</v>
      </c>
      <c r="G506" s="293"/>
    </row>
    <row r="507" spans="1:8" ht="19.5" customHeight="1" x14ac:dyDescent="0.4">
      <c r="A507" s="368"/>
      <c r="B507" s="174" t="s">
        <v>559</v>
      </c>
      <c r="C507" s="252" t="s">
        <v>1134</v>
      </c>
      <c r="D507" s="169" t="s">
        <v>819</v>
      </c>
      <c r="E507" s="286">
        <v>1800</v>
      </c>
      <c r="F507" s="279">
        <f>E507*こちらの注文書シートをご利用ください!$H$9</f>
        <v>0</v>
      </c>
      <c r="G507" s="293"/>
    </row>
    <row r="508" spans="1:8" ht="19.5" customHeight="1" x14ac:dyDescent="0.4">
      <c r="A508" s="368"/>
      <c r="B508" s="174" t="s">
        <v>560</v>
      </c>
      <c r="C508" s="252" t="s">
        <v>1134</v>
      </c>
      <c r="D508" s="169" t="s">
        <v>820</v>
      </c>
      <c r="E508" s="286">
        <v>1800</v>
      </c>
      <c r="F508" s="279">
        <f>E508*こちらの注文書シートをご利用ください!$H$9</f>
        <v>0</v>
      </c>
      <c r="G508" s="293"/>
    </row>
    <row r="509" spans="1:8" ht="19.5" customHeight="1" x14ac:dyDescent="0.4">
      <c r="A509" s="368"/>
      <c r="B509" s="174" t="s">
        <v>561</v>
      </c>
      <c r="C509" s="252" t="s">
        <v>1134</v>
      </c>
      <c r="D509" s="169" t="s">
        <v>821</v>
      </c>
      <c r="E509" s="286">
        <v>1800</v>
      </c>
      <c r="F509" s="279">
        <f>E509*こちらの注文書シートをご利用ください!$H$9</f>
        <v>0</v>
      </c>
      <c r="G509" s="293"/>
    </row>
    <row r="510" spans="1:8" ht="19.5" customHeight="1" x14ac:dyDescent="0.4">
      <c r="A510" s="368"/>
      <c r="B510" s="174" t="s">
        <v>562</v>
      </c>
      <c r="C510" s="252" t="s">
        <v>1134</v>
      </c>
      <c r="D510" s="169" t="s">
        <v>822</v>
      </c>
      <c r="E510" s="286">
        <v>1800</v>
      </c>
      <c r="F510" s="279">
        <f>E510*こちらの注文書シートをご利用ください!$H$9</f>
        <v>0</v>
      </c>
      <c r="G510" s="293"/>
    </row>
    <row r="511" spans="1:8" ht="19.5" customHeight="1" x14ac:dyDescent="0.4">
      <c r="A511" s="368"/>
      <c r="B511" s="174" t="s">
        <v>563</v>
      </c>
      <c r="C511" s="252" t="s">
        <v>1134</v>
      </c>
      <c r="D511" s="169" t="s">
        <v>823</v>
      </c>
      <c r="E511" s="286">
        <v>1800</v>
      </c>
      <c r="F511" s="279">
        <f>E511*こちらの注文書シートをご利用ください!$H$9</f>
        <v>0</v>
      </c>
      <c r="G511" s="293"/>
    </row>
    <row r="512" spans="1:8" ht="19.5" customHeight="1" x14ac:dyDescent="0.4">
      <c r="A512" s="368"/>
      <c r="B512" s="174" t="s">
        <v>564</v>
      </c>
      <c r="C512" s="252" t="s">
        <v>1134</v>
      </c>
      <c r="D512" s="169" t="s">
        <v>824</v>
      </c>
      <c r="E512" s="286">
        <v>1800</v>
      </c>
      <c r="F512" s="279">
        <f>E512*こちらの注文書シートをご利用ください!$H$9</f>
        <v>0</v>
      </c>
      <c r="G512" s="293"/>
    </row>
    <row r="513" spans="1:7" ht="19.5" customHeight="1" x14ac:dyDescent="0.4">
      <c r="A513" s="368"/>
      <c r="B513" s="253" t="s">
        <v>1127</v>
      </c>
      <c r="C513" s="252" t="s">
        <v>1134</v>
      </c>
      <c r="D513" s="169" t="s">
        <v>1128</v>
      </c>
      <c r="E513" s="287">
        <v>1800</v>
      </c>
      <c r="F513" s="279">
        <f>E513*こちらの注文書シートをご利用ください!$H$9</f>
        <v>0</v>
      </c>
      <c r="G513" s="294"/>
    </row>
    <row r="514" spans="1:7" ht="19.5" customHeight="1" x14ac:dyDescent="0.4">
      <c r="A514" s="368"/>
      <c r="B514" s="253" t="s">
        <v>1129</v>
      </c>
      <c r="C514" s="252" t="s">
        <v>1134</v>
      </c>
      <c r="D514" s="254" t="s">
        <v>1130</v>
      </c>
      <c r="E514" s="287">
        <v>1800</v>
      </c>
      <c r="F514" s="279">
        <f>E514*こちらの注文書シートをご利用ください!$H$9</f>
        <v>0</v>
      </c>
      <c r="G514" s="294"/>
    </row>
    <row r="515" spans="1:7" ht="19.5" customHeight="1" thickBot="1" x14ac:dyDescent="0.45">
      <c r="A515" s="368"/>
      <c r="B515" s="255" t="s">
        <v>565</v>
      </c>
      <c r="C515" s="256" t="s">
        <v>1134</v>
      </c>
      <c r="D515" s="255" t="s">
        <v>825</v>
      </c>
      <c r="E515" s="288">
        <v>1800</v>
      </c>
      <c r="F515" s="263">
        <f>E515*こちらの注文書シートをご利用ください!$H$9</f>
        <v>0</v>
      </c>
      <c r="G515" s="295"/>
    </row>
    <row r="516" spans="1:7" ht="19.5" customHeight="1" thickTop="1" x14ac:dyDescent="0.4">
      <c r="A516" s="368"/>
      <c r="B516" s="251" t="s">
        <v>566</v>
      </c>
      <c r="C516" s="257" t="s">
        <v>971</v>
      </c>
      <c r="D516" s="177" t="s">
        <v>815</v>
      </c>
      <c r="E516" s="285">
        <v>12000</v>
      </c>
      <c r="F516" s="240">
        <f>E516*こちらの注文書シートをご利用ください!$H$9</f>
        <v>0</v>
      </c>
      <c r="G516" s="292"/>
    </row>
    <row r="517" spans="1:7" ht="19.5" customHeight="1" x14ac:dyDescent="0.4">
      <c r="A517" s="368"/>
      <c r="B517" s="174" t="s">
        <v>567</v>
      </c>
      <c r="C517" s="252" t="s">
        <v>971</v>
      </c>
      <c r="D517" s="169" t="s">
        <v>818</v>
      </c>
      <c r="E517" s="286">
        <v>12000</v>
      </c>
      <c r="F517" s="279">
        <f>E517*こちらの注文書シートをご利用ください!$H$9</f>
        <v>0</v>
      </c>
      <c r="G517" s="293"/>
    </row>
    <row r="518" spans="1:7" ht="19.5" customHeight="1" x14ac:dyDescent="0.4">
      <c r="A518" s="368"/>
      <c r="B518" s="174" t="s">
        <v>568</v>
      </c>
      <c r="C518" s="252" t="s">
        <v>971</v>
      </c>
      <c r="D518" s="169" t="s">
        <v>826</v>
      </c>
      <c r="E518" s="286">
        <v>12000</v>
      </c>
      <c r="F518" s="279">
        <f>E518*こちらの注文書シートをご利用ください!$H$9</f>
        <v>0</v>
      </c>
      <c r="G518" s="293"/>
    </row>
    <row r="519" spans="1:7" ht="19.5" customHeight="1" thickBot="1" x14ac:dyDescent="0.45">
      <c r="A519" s="368"/>
      <c r="B519" s="258" t="s">
        <v>569</v>
      </c>
      <c r="C519" s="256" t="s">
        <v>971</v>
      </c>
      <c r="D519" s="255" t="s">
        <v>827</v>
      </c>
      <c r="E519" s="288">
        <v>12000</v>
      </c>
      <c r="F519" s="263">
        <f>E519*こちらの注文書シートをご利用ください!$H$9</f>
        <v>0</v>
      </c>
      <c r="G519" s="295"/>
    </row>
    <row r="520" spans="1:7" ht="19.5" customHeight="1" thickTop="1" x14ac:dyDescent="0.4">
      <c r="A520" s="368"/>
      <c r="B520" s="251" t="s">
        <v>570</v>
      </c>
      <c r="C520" s="257" t="s">
        <v>1135</v>
      </c>
      <c r="D520" s="177" t="s">
        <v>828</v>
      </c>
      <c r="E520" s="285">
        <v>1300</v>
      </c>
      <c r="F520" s="240">
        <f>E520*こちらの注文書シートをご利用ください!$H$9</f>
        <v>0</v>
      </c>
      <c r="G520" s="292"/>
    </row>
    <row r="521" spans="1:7" ht="19.5" customHeight="1" x14ac:dyDescent="0.4">
      <c r="A521" s="368"/>
      <c r="B521" s="174" t="s">
        <v>571</v>
      </c>
      <c r="C521" s="252" t="s">
        <v>1013</v>
      </c>
      <c r="D521" s="169" t="s">
        <v>829</v>
      </c>
      <c r="E521" s="285">
        <v>1300</v>
      </c>
      <c r="F521" s="279">
        <f>E521*こちらの注文書シートをご利用ください!$H$9</f>
        <v>0</v>
      </c>
      <c r="G521" s="293"/>
    </row>
    <row r="522" spans="1:7" ht="19.5" customHeight="1" x14ac:dyDescent="0.4">
      <c r="A522" s="368"/>
      <c r="B522" s="174" t="s">
        <v>1014</v>
      </c>
      <c r="C522" s="252" t="s">
        <v>1013</v>
      </c>
      <c r="D522" s="169" t="s">
        <v>1015</v>
      </c>
      <c r="E522" s="285">
        <v>1300</v>
      </c>
      <c r="F522" s="279">
        <f>E522*こちらの注文書シートをご利用ください!$H$9</f>
        <v>0</v>
      </c>
      <c r="G522" s="293"/>
    </row>
    <row r="523" spans="1:7" ht="19.5" customHeight="1" x14ac:dyDescent="0.4">
      <c r="A523" s="368"/>
      <c r="B523" s="174" t="s">
        <v>572</v>
      </c>
      <c r="C523" s="252" t="s">
        <v>1136</v>
      </c>
      <c r="D523" s="169" t="s">
        <v>830</v>
      </c>
      <c r="E523" s="285">
        <v>1300</v>
      </c>
      <c r="F523" s="279">
        <f>E523*こちらの注文書シートをご利用ください!$H$9</f>
        <v>0</v>
      </c>
      <c r="G523" s="293"/>
    </row>
    <row r="524" spans="1:7" ht="19.5" customHeight="1" x14ac:dyDescent="0.4">
      <c r="A524" s="368"/>
      <c r="B524" s="174" t="s">
        <v>573</v>
      </c>
      <c r="C524" s="252" t="s">
        <v>1012</v>
      </c>
      <c r="D524" s="169" t="s">
        <v>831</v>
      </c>
      <c r="E524" s="285">
        <v>1300</v>
      </c>
      <c r="F524" s="279">
        <f>E524*こちらの注文書シートをご利用ください!$H$9</f>
        <v>0</v>
      </c>
      <c r="G524" s="293"/>
    </row>
    <row r="525" spans="1:7" ht="19.5" customHeight="1" x14ac:dyDescent="0.4">
      <c r="A525" s="368"/>
      <c r="B525" s="174" t="s">
        <v>1016</v>
      </c>
      <c r="C525" s="252" t="s">
        <v>1012</v>
      </c>
      <c r="D525" s="157" t="s">
        <v>1131</v>
      </c>
      <c r="E525" s="285">
        <v>1300</v>
      </c>
      <c r="F525" s="279">
        <f>E525*こちらの注文書シートをご利用ください!$H$9</f>
        <v>0</v>
      </c>
      <c r="G525" s="293"/>
    </row>
    <row r="526" spans="1:7" ht="19.5" customHeight="1" x14ac:dyDescent="0.4">
      <c r="A526" s="368"/>
      <c r="B526" s="174" t="s">
        <v>574</v>
      </c>
      <c r="C526" s="252" t="s">
        <v>1136</v>
      </c>
      <c r="D526" s="169" t="s">
        <v>832</v>
      </c>
      <c r="E526" s="285">
        <v>1300</v>
      </c>
      <c r="F526" s="279">
        <f>E526*こちらの注文書シートをご利用ください!$H$9</f>
        <v>0</v>
      </c>
      <c r="G526" s="293"/>
    </row>
    <row r="527" spans="1:7" ht="19.5" customHeight="1" x14ac:dyDescent="0.4">
      <c r="A527" s="368"/>
      <c r="B527" s="174" t="s">
        <v>575</v>
      </c>
      <c r="C527" s="252" t="s">
        <v>1012</v>
      </c>
      <c r="D527" s="169" t="s">
        <v>833</v>
      </c>
      <c r="E527" s="285">
        <v>1300</v>
      </c>
      <c r="F527" s="279">
        <f>E527*こちらの注文書シートをご利用ください!$H$9</f>
        <v>0</v>
      </c>
      <c r="G527" s="293"/>
    </row>
    <row r="528" spans="1:7" ht="19.5" customHeight="1" x14ac:dyDescent="0.4">
      <c r="A528" s="368"/>
      <c r="B528" s="174" t="s">
        <v>1018</v>
      </c>
      <c r="C528" s="252" t="s">
        <v>1012</v>
      </c>
      <c r="D528" s="169" t="s">
        <v>1019</v>
      </c>
      <c r="E528" s="285">
        <v>1300</v>
      </c>
      <c r="F528" s="279">
        <f>E528*こちらの注文書シートをご利用ください!$H$9</f>
        <v>0</v>
      </c>
      <c r="G528" s="294"/>
    </row>
    <row r="529" spans="1:7" ht="19.5" customHeight="1" thickBot="1" x14ac:dyDescent="0.45">
      <c r="A529" s="368"/>
      <c r="B529" s="255" t="s">
        <v>126</v>
      </c>
      <c r="C529" s="256" t="s">
        <v>1136</v>
      </c>
      <c r="D529" s="255" t="s">
        <v>834</v>
      </c>
      <c r="E529" s="288">
        <v>1300</v>
      </c>
      <c r="F529" s="263">
        <f>E529*こちらの注文書シートをご利用ください!$H$9</f>
        <v>0</v>
      </c>
      <c r="G529" s="295"/>
    </row>
    <row r="530" spans="1:7" ht="19.5" customHeight="1" thickTop="1" x14ac:dyDescent="0.4">
      <c r="A530" s="368"/>
      <c r="B530" s="251" t="s">
        <v>576</v>
      </c>
      <c r="C530" s="257" t="s">
        <v>1137</v>
      </c>
      <c r="D530" s="177" t="s">
        <v>828</v>
      </c>
      <c r="E530" s="285">
        <v>4500</v>
      </c>
      <c r="F530" s="240">
        <f>E530*こちらの注文書シートをご利用ください!$H$9</f>
        <v>0</v>
      </c>
      <c r="G530" s="292"/>
    </row>
    <row r="531" spans="1:7" ht="19.5" customHeight="1" x14ac:dyDescent="0.4">
      <c r="A531" s="368"/>
      <c r="B531" s="174" t="s">
        <v>577</v>
      </c>
      <c r="C531" s="257" t="s">
        <v>1020</v>
      </c>
      <c r="D531" s="169" t="s">
        <v>829</v>
      </c>
      <c r="E531" s="285">
        <v>4500</v>
      </c>
      <c r="F531" s="279">
        <f>E531*こちらの注文書シートをご利用ください!$H$9</f>
        <v>0</v>
      </c>
      <c r="G531" s="293"/>
    </row>
    <row r="532" spans="1:7" ht="19.5" customHeight="1" x14ac:dyDescent="0.4">
      <c r="A532" s="368"/>
      <c r="B532" s="174" t="s">
        <v>1021</v>
      </c>
      <c r="C532" s="257" t="s">
        <v>1020</v>
      </c>
      <c r="D532" s="169" t="s">
        <v>1015</v>
      </c>
      <c r="E532" s="285">
        <v>4500</v>
      </c>
      <c r="F532" s="279">
        <f>E532*こちらの注文書シートをご利用ください!$H$9</f>
        <v>0</v>
      </c>
      <c r="G532" s="293"/>
    </row>
    <row r="533" spans="1:7" ht="19.5" customHeight="1" x14ac:dyDescent="0.4">
      <c r="A533" s="368"/>
      <c r="B533" s="174" t="s">
        <v>578</v>
      </c>
      <c r="C533" s="257" t="s">
        <v>1138</v>
      </c>
      <c r="D533" s="169" t="s">
        <v>830</v>
      </c>
      <c r="E533" s="285">
        <v>4500</v>
      </c>
      <c r="F533" s="279">
        <f>E533*こちらの注文書シートをご利用ください!$H$9</f>
        <v>0</v>
      </c>
      <c r="G533" s="293"/>
    </row>
    <row r="534" spans="1:7" ht="19.5" customHeight="1" x14ac:dyDescent="0.4">
      <c r="A534" s="368"/>
      <c r="B534" s="174" t="s">
        <v>579</v>
      </c>
      <c r="C534" s="257" t="s">
        <v>1020</v>
      </c>
      <c r="D534" s="169" t="s">
        <v>831</v>
      </c>
      <c r="E534" s="285">
        <v>4500</v>
      </c>
      <c r="F534" s="279">
        <f>E534*こちらの注文書シートをご利用ください!$H$9</f>
        <v>0</v>
      </c>
      <c r="G534" s="293"/>
    </row>
    <row r="535" spans="1:7" ht="19.5" customHeight="1" x14ac:dyDescent="0.4">
      <c r="A535" s="368"/>
      <c r="B535" s="174" t="s">
        <v>1022</v>
      </c>
      <c r="C535" s="257" t="s">
        <v>1020</v>
      </c>
      <c r="D535" s="169" t="s">
        <v>1017</v>
      </c>
      <c r="E535" s="285">
        <v>4500</v>
      </c>
      <c r="F535" s="279">
        <f>E535*こちらの注文書シートをご利用ください!$H$9</f>
        <v>0</v>
      </c>
      <c r="G535" s="293"/>
    </row>
    <row r="536" spans="1:7" ht="19.5" customHeight="1" x14ac:dyDescent="0.4">
      <c r="A536" s="368"/>
      <c r="B536" s="174" t="s">
        <v>580</v>
      </c>
      <c r="C536" s="257" t="s">
        <v>1138</v>
      </c>
      <c r="D536" s="169" t="s">
        <v>832</v>
      </c>
      <c r="E536" s="285">
        <v>4500</v>
      </c>
      <c r="F536" s="279">
        <f>E536*こちらの注文書シートをご利用ください!$H$9</f>
        <v>0</v>
      </c>
      <c r="G536" s="293"/>
    </row>
    <row r="537" spans="1:7" ht="19.5" customHeight="1" x14ac:dyDescent="0.4">
      <c r="A537" s="368"/>
      <c r="B537" s="174" t="s">
        <v>581</v>
      </c>
      <c r="C537" s="252" t="s">
        <v>1020</v>
      </c>
      <c r="D537" s="169" t="s">
        <v>833</v>
      </c>
      <c r="E537" s="286">
        <v>4500</v>
      </c>
      <c r="F537" s="279">
        <f>E537*こちらの注文書シートをご利用ください!$H$9</f>
        <v>0</v>
      </c>
      <c r="G537" s="293"/>
    </row>
    <row r="538" spans="1:7" ht="19.5" customHeight="1" x14ac:dyDescent="0.4">
      <c r="A538" s="368"/>
      <c r="B538" s="174" t="s">
        <v>1023</v>
      </c>
      <c r="C538" s="252" t="s">
        <v>1020</v>
      </c>
      <c r="D538" s="169" t="s">
        <v>1019</v>
      </c>
      <c r="E538" s="286">
        <v>4500</v>
      </c>
      <c r="F538" s="279">
        <f>E538*こちらの注文書シートをご利用ください!$H$9</f>
        <v>0</v>
      </c>
      <c r="G538" s="293"/>
    </row>
    <row r="539" spans="1:7" ht="19.5" customHeight="1" thickBot="1" x14ac:dyDescent="0.2">
      <c r="A539" s="368"/>
      <c r="B539" s="255" t="s">
        <v>127</v>
      </c>
      <c r="C539" s="255" t="s">
        <v>1139</v>
      </c>
      <c r="D539" s="255" t="s">
        <v>846</v>
      </c>
      <c r="E539" s="288">
        <v>4500</v>
      </c>
      <c r="F539" s="263">
        <f>E539*こちらの注文書シートをご利用ください!$H$9</f>
        <v>0</v>
      </c>
      <c r="G539" s="295"/>
    </row>
    <row r="540" spans="1:7" ht="19.5" customHeight="1" thickTop="1" x14ac:dyDescent="0.4">
      <c r="A540" s="368"/>
      <c r="B540" s="251" t="s">
        <v>582</v>
      </c>
      <c r="C540" s="257" t="s">
        <v>972</v>
      </c>
      <c r="D540" s="177" t="s">
        <v>835</v>
      </c>
      <c r="E540" s="285">
        <v>12000</v>
      </c>
      <c r="F540" s="240">
        <f>E540*こちらの注文書シートをご利用ください!$H$9</f>
        <v>0</v>
      </c>
      <c r="G540" s="292"/>
    </row>
    <row r="541" spans="1:7" ht="19.5" customHeight="1" x14ac:dyDescent="0.4">
      <c r="A541" s="368"/>
      <c r="B541" s="174" t="s">
        <v>583</v>
      </c>
      <c r="C541" s="252" t="s">
        <v>972</v>
      </c>
      <c r="D541" s="169" t="s">
        <v>836</v>
      </c>
      <c r="E541" s="286">
        <v>12000</v>
      </c>
      <c r="F541" s="279">
        <f>E541*こちらの注文書シートをご利用ください!$H$9</f>
        <v>0</v>
      </c>
      <c r="G541" s="293"/>
    </row>
    <row r="542" spans="1:7" ht="19.5" customHeight="1" x14ac:dyDescent="0.4">
      <c r="A542" s="368"/>
      <c r="B542" s="174" t="s">
        <v>584</v>
      </c>
      <c r="C542" s="252" t="s">
        <v>1140</v>
      </c>
      <c r="D542" s="169" t="s">
        <v>837</v>
      </c>
      <c r="E542" s="286">
        <v>12000</v>
      </c>
      <c r="F542" s="279">
        <f>E542*こちらの注文書シートをご利用ください!$H$9</f>
        <v>0</v>
      </c>
      <c r="G542" s="293"/>
    </row>
    <row r="543" spans="1:7" ht="19.5" customHeight="1" thickBot="1" x14ac:dyDescent="0.45">
      <c r="A543" s="368"/>
      <c r="B543" s="258" t="s">
        <v>585</v>
      </c>
      <c r="C543" s="256" t="s">
        <v>1141</v>
      </c>
      <c r="D543" s="255" t="s">
        <v>838</v>
      </c>
      <c r="E543" s="288">
        <v>12000</v>
      </c>
      <c r="F543" s="263">
        <f>E543*こちらの注文書シートをご利用ください!$H$9</f>
        <v>0</v>
      </c>
      <c r="G543" s="295"/>
    </row>
    <row r="544" spans="1:7" ht="19.5" customHeight="1" thickTop="1" x14ac:dyDescent="0.4">
      <c r="A544" s="368"/>
      <c r="B544" s="251" t="s">
        <v>988</v>
      </c>
      <c r="C544" s="230" t="s">
        <v>985</v>
      </c>
      <c r="D544" s="177" t="s">
        <v>990</v>
      </c>
      <c r="E544" s="285">
        <v>2500</v>
      </c>
      <c r="F544" s="240">
        <f>E544*こちらの注文書シートをご利用ください!$H$9</f>
        <v>0</v>
      </c>
      <c r="G544" s="292"/>
    </row>
    <row r="545" spans="1:7" ht="19.5" customHeight="1" thickBot="1" x14ac:dyDescent="0.45">
      <c r="A545" s="368"/>
      <c r="B545" s="258" t="s">
        <v>984</v>
      </c>
      <c r="C545" s="259" t="s">
        <v>985</v>
      </c>
      <c r="D545" s="255" t="s">
        <v>987</v>
      </c>
      <c r="E545" s="288">
        <v>2500</v>
      </c>
      <c r="F545" s="263">
        <f>E545*こちらの注文書シートをご利用ください!$H$9</f>
        <v>0</v>
      </c>
      <c r="G545" s="295"/>
    </row>
    <row r="546" spans="1:7" ht="19.5" customHeight="1" thickTop="1" x14ac:dyDescent="0.4">
      <c r="A546" s="368"/>
      <c r="B546" s="251" t="s">
        <v>991</v>
      </c>
      <c r="C546" s="257" t="s">
        <v>993</v>
      </c>
      <c r="D546" s="177" t="s">
        <v>839</v>
      </c>
      <c r="E546" s="285">
        <v>4800</v>
      </c>
      <c r="F546" s="240">
        <f>E546*こちらの注文書シートをご利用ください!$H$9</f>
        <v>0</v>
      </c>
      <c r="G546" s="292"/>
    </row>
    <row r="547" spans="1:7" ht="19.5" customHeight="1" x14ac:dyDescent="0.4">
      <c r="A547" s="368"/>
      <c r="B547" s="251" t="s">
        <v>994</v>
      </c>
      <c r="C547" s="257" t="s">
        <v>993</v>
      </c>
      <c r="D547" s="169" t="s">
        <v>840</v>
      </c>
      <c r="E547" s="285">
        <v>4800</v>
      </c>
      <c r="F547" s="279">
        <f>E547*こちらの注文書シートをご利用ください!$H$9</f>
        <v>0</v>
      </c>
      <c r="G547" s="293"/>
    </row>
    <row r="548" spans="1:7" ht="19.5" customHeight="1" x14ac:dyDescent="0.4">
      <c r="A548" s="368"/>
      <c r="B548" s="251" t="s">
        <v>995</v>
      </c>
      <c r="C548" s="257" t="s">
        <v>993</v>
      </c>
      <c r="D548" s="169" t="s">
        <v>996</v>
      </c>
      <c r="E548" s="285">
        <v>4800</v>
      </c>
      <c r="F548" s="279">
        <f>E548*こちらの注文書シートをご利用ください!$H$9</f>
        <v>0</v>
      </c>
      <c r="G548" s="293"/>
    </row>
    <row r="549" spans="1:7" ht="19.5" customHeight="1" x14ac:dyDescent="0.4">
      <c r="A549" s="368"/>
      <c r="B549" s="251" t="s">
        <v>998</v>
      </c>
      <c r="C549" s="257" t="s">
        <v>993</v>
      </c>
      <c r="D549" s="169" t="s">
        <v>841</v>
      </c>
      <c r="E549" s="285">
        <v>4800</v>
      </c>
      <c r="F549" s="279">
        <f>E549*こちらの注文書シートをご利用ください!$H$9</f>
        <v>0</v>
      </c>
      <c r="G549" s="293"/>
    </row>
    <row r="550" spans="1:7" ht="19.5" customHeight="1" x14ac:dyDescent="0.4">
      <c r="A550" s="368"/>
      <c r="B550" s="251" t="s">
        <v>999</v>
      </c>
      <c r="C550" s="257" t="s">
        <v>993</v>
      </c>
      <c r="D550" s="260" t="s">
        <v>1000</v>
      </c>
      <c r="E550" s="289">
        <v>4800</v>
      </c>
      <c r="F550" s="279">
        <f>E550*こちらの注文書シートをご利用ください!$H$9</f>
        <v>0</v>
      </c>
      <c r="G550" s="293"/>
    </row>
    <row r="551" spans="1:7" ht="19.5" customHeight="1" x14ac:dyDescent="0.4">
      <c r="A551" s="368"/>
      <c r="B551" s="251" t="s">
        <v>997</v>
      </c>
      <c r="C551" s="257" t="s">
        <v>992</v>
      </c>
      <c r="D551" s="169" t="s">
        <v>989</v>
      </c>
      <c r="E551" s="286">
        <v>4800</v>
      </c>
      <c r="F551" s="279">
        <f>E551*こちらの注文書シートをご利用ください!$H$9</f>
        <v>0</v>
      </c>
      <c r="G551" s="293"/>
    </row>
    <row r="552" spans="1:7" ht="19.5" customHeight="1" thickBot="1" x14ac:dyDescent="0.45">
      <c r="A552" s="368"/>
      <c r="B552" s="261" t="s">
        <v>1001</v>
      </c>
      <c r="C552" s="262" t="s">
        <v>992</v>
      </c>
      <c r="D552" s="255" t="s">
        <v>986</v>
      </c>
      <c r="E552" s="288">
        <v>4800</v>
      </c>
      <c r="F552" s="263">
        <f>E552*こちらの注文書シートをご利用ください!$H$9</f>
        <v>0</v>
      </c>
      <c r="G552" s="295"/>
    </row>
    <row r="553" spans="1:7" ht="19.5" customHeight="1" thickTop="1" x14ac:dyDescent="0.15">
      <c r="A553" s="368"/>
      <c r="B553" s="177" t="s">
        <v>122</v>
      </c>
      <c r="C553" s="177" t="s">
        <v>586</v>
      </c>
      <c r="D553" s="177" t="s">
        <v>842</v>
      </c>
      <c r="E553" s="285">
        <v>9000</v>
      </c>
      <c r="F553" s="240">
        <f>E553*こちらの注文書シートをご利用ください!$H$9</f>
        <v>0</v>
      </c>
      <c r="G553" s="292"/>
    </row>
    <row r="554" spans="1:7" ht="19.5" customHeight="1" x14ac:dyDescent="0.15">
      <c r="A554" s="368"/>
      <c r="B554" s="169" t="s">
        <v>123</v>
      </c>
      <c r="C554" s="169" t="s">
        <v>586</v>
      </c>
      <c r="D554" s="169" t="s">
        <v>843</v>
      </c>
      <c r="E554" s="286">
        <v>9000</v>
      </c>
      <c r="F554" s="279">
        <f>E554*こちらの注文書シートをご利用ください!$H$9</f>
        <v>0</v>
      </c>
      <c r="G554" s="293"/>
    </row>
    <row r="555" spans="1:7" ht="19.5" customHeight="1" x14ac:dyDescent="0.15">
      <c r="A555" s="368"/>
      <c r="B555" s="169" t="s">
        <v>124</v>
      </c>
      <c r="C555" s="169" t="s">
        <v>587</v>
      </c>
      <c r="D555" s="169" t="s">
        <v>844</v>
      </c>
      <c r="E555" s="286">
        <v>9000</v>
      </c>
      <c r="F555" s="279">
        <f>E555*こちらの注文書シートをご利用ください!$H$9</f>
        <v>0</v>
      </c>
      <c r="G555" s="293"/>
    </row>
    <row r="556" spans="1:7" ht="19.5" customHeight="1" thickBot="1" x14ac:dyDescent="0.2">
      <c r="A556" s="368"/>
      <c r="B556" s="255" t="s">
        <v>125</v>
      </c>
      <c r="C556" s="255" t="s">
        <v>587</v>
      </c>
      <c r="D556" s="255" t="s">
        <v>845</v>
      </c>
      <c r="E556" s="288">
        <v>9000</v>
      </c>
      <c r="F556" s="263">
        <f>E556*こちらの注文書シートをご利用ください!$H$9</f>
        <v>0</v>
      </c>
      <c r="G556" s="295"/>
    </row>
    <row r="557" spans="1:7" ht="19.5" customHeight="1" thickTop="1" x14ac:dyDescent="0.15">
      <c r="A557" s="368"/>
      <c r="B557" s="177" t="s">
        <v>588</v>
      </c>
      <c r="C557" s="177" t="s">
        <v>1142</v>
      </c>
      <c r="D557" s="177" t="s">
        <v>847</v>
      </c>
      <c r="E557" s="285">
        <v>4500</v>
      </c>
      <c r="F557" s="240">
        <f>E557*こちらの注文書シートをご利用ください!$H$9</f>
        <v>0</v>
      </c>
      <c r="G557" s="292"/>
    </row>
    <row r="558" spans="1:7" ht="19.5" customHeight="1" x14ac:dyDescent="0.15">
      <c r="A558" s="368"/>
      <c r="B558" s="169" t="s">
        <v>155</v>
      </c>
      <c r="C558" s="169" t="s">
        <v>1143</v>
      </c>
      <c r="D558" s="169" t="s">
        <v>848</v>
      </c>
      <c r="E558" s="286">
        <v>4500</v>
      </c>
      <c r="F558" s="279">
        <f>E558*こちらの注文書シートをご利用ください!$H$9</f>
        <v>0</v>
      </c>
      <c r="G558" s="293"/>
    </row>
    <row r="559" spans="1:7" ht="19.5" customHeight="1" x14ac:dyDescent="0.15">
      <c r="A559" s="368"/>
      <c r="B559" s="169" t="s">
        <v>156</v>
      </c>
      <c r="C559" s="169" t="s">
        <v>1144</v>
      </c>
      <c r="D559" s="169" t="s">
        <v>849</v>
      </c>
      <c r="E559" s="286">
        <v>4500</v>
      </c>
      <c r="F559" s="279">
        <f>E559*こちらの注文書シートをご利用ください!$H$9</f>
        <v>0</v>
      </c>
      <c r="G559" s="293"/>
    </row>
    <row r="560" spans="1:7" ht="19.5" customHeight="1" x14ac:dyDescent="0.15">
      <c r="A560" s="368"/>
      <c r="B560" s="169" t="s">
        <v>1002</v>
      </c>
      <c r="C560" s="169" t="s">
        <v>1004</v>
      </c>
      <c r="D560" s="169" t="s">
        <v>1006</v>
      </c>
      <c r="E560" s="286">
        <v>4500</v>
      </c>
      <c r="F560" s="279">
        <f>E560*こちらの注文書シートをご利用ください!$H$9</f>
        <v>0</v>
      </c>
      <c r="G560" s="293"/>
    </row>
    <row r="561" spans="1:8" ht="19.5" customHeight="1" thickBot="1" x14ac:dyDescent="0.2">
      <c r="A561" s="368"/>
      <c r="B561" s="255" t="s">
        <v>1003</v>
      </c>
      <c r="C561" s="255" t="s">
        <v>1004</v>
      </c>
      <c r="D561" s="255" t="s">
        <v>1005</v>
      </c>
      <c r="E561" s="288">
        <v>4500</v>
      </c>
      <c r="F561" s="263">
        <f>E561*こちらの注文書シートをご利用ください!$H$9</f>
        <v>0</v>
      </c>
      <c r="G561" s="295"/>
    </row>
    <row r="562" spans="1:8" ht="19.5" customHeight="1" thickTop="1" x14ac:dyDescent="0.15">
      <c r="A562" s="368"/>
      <c r="B562" s="177" t="s">
        <v>1007</v>
      </c>
      <c r="C562" s="177" t="s">
        <v>1009</v>
      </c>
      <c r="D562" s="177" t="s">
        <v>1010</v>
      </c>
      <c r="E562" s="285">
        <v>2000</v>
      </c>
      <c r="F562" s="240">
        <f>E562*こちらの注文書シートをご利用ください!$H$9</f>
        <v>0</v>
      </c>
      <c r="G562" s="292"/>
    </row>
    <row r="563" spans="1:8" ht="19.5" customHeight="1" thickBot="1" x14ac:dyDescent="0.2">
      <c r="A563" s="368"/>
      <c r="B563" s="255" t="s">
        <v>1008</v>
      </c>
      <c r="C563" s="255" t="s">
        <v>1009</v>
      </c>
      <c r="D563" s="255" t="s">
        <v>1011</v>
      </c>
      <c r="E563" s="288">
        <v>2000</v>
      </c>
      <c r="F563" s="263">
        <f>E563*こちらの注文書シートをご利用ください!$H$9</f>
        <v>0</v>
      </c>
      <c r="G563" s="295"/>
    </row>
    <row r="564" spans="1:8" ht="19.5" customHeight="1" thickTop="1" thickBot="1" x14ac:dyDescent="0.2">
      <c r="A564" s="265"/>
      <c r="B564" s="266"/>
      <c r="C564" s="267"/>
      <c r="D564" s="267"/>
      <c r="E564" s="268"/>
      <c r="F564" s="267"/>
      <c r="G564" s="267"/>
    </row>
    <row r="565" spans="1:8" ht="20.25" thickTop="1" x14ac:dyDescent="0.15">
      <c r="A565" s="353"/>
      <c r="B565" s="239" t="s">
        <v>157</v>
      </c>
      <c r="C565" s="239" t="s">
        <v>967</v>
      </c>
      <c r="D565" s="239" t="s">
        <v>159</v>
      </c>
      <c r="E565" s="264">
        <v>35000</v>
      </c>
      <c r="F565" s="269">
        <v>21000</v>
      </c>
      <c r="G565" s="241" t="s">
        <v>113</v>
      </c>
      <c r="H565" s="196" t="s">
        <v>115</v>
      </c>
    </row>
    <row r="566" spans="1:8" ht="20.25" thickBot="1" x14ac:dyDescent="0.2">
      <c r="A566" s="354"/>
      <c r="B566" s="242" t="s">
        <v>158</v>
      </c>
      <c r="C566" s="242" t="s">
        <v>967</v>
      </c>
      <c r="D566" s="242" t="s">
        <v>160</v>
      </c>
      <c r="E566" s="249">
        <v>35000</v>
      </c>
      <c r="F566" s="243">
        <v>21000</v>
      </c>
      <c r="G566" s="233" t="s">
        <v>113</v>
      </c>
      <c r="H566" s="196" t="s">
        <v>115</v>
      </c>
    </row>
    <row r="567" spans="1:8" ht="20.25" thickTop="1" x14ac:dyDescent="0.15">
      <c r="A567" s="354"/>
      <c r="B567" s="239" t="s">
        <v>161</v>
      </c>
      <c r="C567" s="239" t="s">
        <v>968</v>
      </c>
      <c r="D567" s="239" t="s">
        <v>163</v>
      </c>
      <c r="E567" s="264">
        <v>35000</v>
      </c>
      <c r="F567" s="269">
        <v>21000</v>
      </c>
      <c r="G567" s="241" t="s">
        <v>113</v>
      </c>
      <c r="H567" s="196" t="s">
        <v>115</v>
      </c>
    </row>
    <row r="568" spans="1:8" ht="20.25" thickBot="1" x14ac:dyDescent="0.2">
      <c r="A568" s="354"/>
      <c r="B568" s="242" t="s">
        <v>162</v>
      </c>
      <c r="C568" s="242" t="s">
        <v>968</v>
      </c>
      <c r="D568" s="242" t="s">
        <v>164</v>
      </c>
      <c r="E568" s="249">
        <v>35000</v>
      </c>
      <c r="F568" s="243">
        <v>21000</v>
      </c>
      <c r="G568" s="233" t="s">
        <v>113</v>
      </c>
      <c r="H568" s="196" t="s">
        <v>115</v>
      </c>
    </row>
    <row r="569" spans="1:8" ht="20.25" thickTop="1" x14ac:dyDescent="0.15">
      <c r="A569" s="354"/>
      <c r="B569" s="239" t="s">
        <v>165</v>
      </c>
      <c r="C569" s="239" t="s">
        <v>969</v>
      </c>
      <c r="D569" s="239" t="s">
        <v>166</v>
      </c>
      <c r="E569" s="264">
        <v>38000</v>
      </c>
      <c r="F569" s="269">
        <v>22800</v>
      </c>
      <c r="G569" s="241" t="s">
        <v>113</v>
      </c>
      <c r="H569" s="196" t="s">
        <v>115</v>
      </c>
    </row>
    <row r="570" spans="1:8" ht="20.25" thickBot="1" x14ac:dyDescent="0.2">
      <c r="A570" s="355"/>
      <c r="B570" s="242" t="s">
        <v>858</v>
      </c>
      <c r="C570" s="242" t="s">
        <v>970</v>
      </c>
      <c r="D570" s="242" t="s">
        <v>167</v>
      </c>
      <c r="E570" s="249">
        <v>38000</v>
      </c>
      <c r="F570" s="243">
        <v>22800</v>
      </c>
      <c r="G570" s="233" t="s">
        <v>113</v>
      </c>
      <c r="H570" s="196" t="s">
        <v>115</v>
      </c>
    </row>
    <row r="571" spans="1:8" ht="20.25" thickTop="1" x14ac:dyDescent="0.15"/>
  </sheetData>
  <sheetProtection algorithmName="SHA-512" hashValue="FyAzSnWwcP13DrWSduckc2lCw8noDEfDcdMD0dfmdV29qdEtQx77pu2Q4ir3ksgVR6rDYLgSml50xh26QjpgxA==" saltValue="+Ft3NOedccpWvGNJsVBezw==" spinCount="100000" sheet="1" objects="1" scenarios="1"/>
  <mergeCells count="44">
    <mergeCell ref="A62:A75"/>
    <mergeCell ref="A76:A83"/>
    <mergeCell ref="A42:A47"/>
    <mergeCell ref="A48:A61"/>
    <mergeCell ref="A2:A17"/>
    <mergeCell ref="A18:A29"/>
    <mergeCell ref="A30:A41"/>
    <mergeCell ref="A84:A93"/>
    <mergeCell ref="A94:A99"/>
    <mergeCell ref="A100:A109"/>
    <mergeCell ref="A110:A118"/>
    <mergeCell ref="A236:A243"/>
    <mergeCell ref="A226:A235"/>
    <mergeCell ref="A169:A181"/>
    <mergeCell ref="A182:A191"/>
    <mergeCell ref="A192:A205"/>
    <mergeCell ref="A206:A219"/>
    <mergeCell ref="A220:A225"/>
    <mergeCell ref="A119:A142"/>
    <mergeCell ref="A143:A157"/>
    <mergeCell ref="A158:A168"/>
    <mergeCell ref="A244:A260"/>
    <mergeCell ref="A261:A270"/>
    <mergeCell ref="A271:A280"/>
    <mergeCell ref="A281:A315"/>
    <mergeCell ref="A316:A330"/>
    <mergeCell ref="A331:A340"/>
    <mergeCell ref="A351:A364"/>
    <mergeCell ref="A365:A376"/>
    <mergeCell ref="A377:A384"/>
    <mergeCell ref="A341:A350"/>
    <mergeCell ref="A385:A395"/>
    <mergeCell ref="A396:A412"/>
    <mergeCell ref="A565:A570"/>
    <mergeCell ref="A413:A428"/>
    <mergeCell ref="A429:A435"/>
    <mergeCell ref="A443:A454"/>
    <mergeCell ref="A455:A474"/>
    <mergeCell ref="A475:A479"/>
    <mergeCell ref="A436:A442"/>
    <mergeCell ref="A480:A485"/>
    <mergeCell ref="A486:A495"/>
    <mergeCell ref="A498:A499"/>
    <mergeCell ref="A503:A563"/>
  </mergeCells>
  <phoneticPr fontId="18"/>
  <dataValidations count="3">
    <dataValidation type="textLength" errorStyle="warning" operator="equal" allowBlank="1" showInputMessage="1" showErrorMessage="1" error="20文字以上なので、販売管理に全く同じようには登録できません。_x000a_20文字以内に抑えるか、販売管理への登録内容が変更になります。" prompt="全角20文字以内_x000a_(半角使用不可)" sqref="C88:C89 C36:C41" xr:uid="{9BD69A39-58A6-431F-B3AA-AF81BE4A93DC}">
      <formula1>20</formula1>
    </dataValidation>
    <dataValidation type="textLength" errorStyle="warning" operator="lessThanOrEqual" allowBlank="1" showInputMessage="1" showErrorMessage="1" error="20文字以上なので、販売管理に全く同じようには登録できません。_x000a_20文字以内に抑えるか、販売管理への登録内容が変更になります。" prompt="全角20文字以内_x000a_(半角使用不可)" sqref="C331:C332 C18:C19 C108:C109 C80:C81 C26:C47 C54 C61:C75" xr:uid="{62AD117E-EE93-4E99-83B5-7BCF4D7ECD17}">
      <formula1>20</formula1>
    </dataValidation>
    <dataValidation type="list" allowBlank="1" showInputMessage="1" showErrorMessage="1" sqref="G503:G563 G486:G495 G113:G118 G565:G570 G497:G500" xr:uid="{D5F4AFA0-BBAD-4556-BB4A-B26C917E63C5}">
      <formula1>"*"</formula1>
    </dataValidation>
  </dataValidation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FF"/>
    <pageSetUpPr fitToPage="1"/>
  </sheetPr>
  <dimension ref="A1:J48"/>
  <sheetViews>
    <sheetView view="pageBreakPreview" zoomScale="60" zoomScaleNormal="60" workbookViewId="0">
      <pane xSplit="1" ySplit="11" topLeftCell="B12" activePane="bottomRight" state="frozen"/>
      <selection pane="topRight" activeCell="B1" sqref="B1"/>
      <selection pane="bottomLeft" activeCell="A12" sqref="A12"/>
      <selection pane="bottomRight" activeCell="B13" sqref="B13"/>
    </sheetView>
  </sheetViews>
  <sheetFormatPr defaultColWidth="8.75" defaultRowHeight="13.5" x14ac:dyDescent="0.15"/>
  <cols>
    <col min="1" max="1" width="4.125" bestFit="1" customWidth="1"/>
    <col min="2" max="2" width="16.125" customWidth="1"/>
    <col min="3" max="3" width="50.625" customWidth="1"/>
    <col min="4" max="4" width="50.75" customWidth="1"/>
    <col min="5" max="5" width="8.875" customWidth="1"/>
    <col min="6" max="6" width="10.75" customWidth="1"/>
    <col min="7" max="7" width="13" customWidth="1"/>
    <col min="8" max="8" width="10.5" customWidth="1"/>
    <col min="9" max="9" width="12.125" bestFit="1" customWidth="1"/>
    <col min="10" max="10" width="3.75" style="102" customWidth="1"/>
  </cols>
  <sheetData>
    <row r="1" spans="1:10" ht="17.25" x14ac:dyDescent="0.15">
      <c r="A1" s="3"/>
      <c r="B1" s="3"/>
      <c r="C1" s="3"/>
      <c r="D1" s="3"/>
      <c r="E1" s="3"/>
      <c r="F1" s="4"/>
      <c r="G1" s="58"/>
      <c r="H1" s="375">
        <f ca="1">TODAY()</f>
        <v>45390</v>
      </c>
      <c r="I1" s="375"/>
      <c r="J1" s="103"/>
    </row>
    <row r="2" spans="1:10" s="1" customFormat="1" ht="38.450000000000003" customHeight="1" x14ac:dyDescent="0.15">
      <c r="A2" s="5"/>
      <c r="B2" s="6" t="s">
        <v>1149</v>
      </c>
      <c r="C2" s="7"/>
      <c r="D2" s="7"/>
      <c r="E2" s="7"/>
      <c r="F2" s="7"/>
      <c r="G2" s="7"/>
      <c r="H2" s="7"/>
      <c r="I2" s="7"/>
      <c r="J2" s="104"/>
    </row>
    <row r="3" spans="1:10" s="1" customFormat="1" ht="18.600000000000001" customHeight="1" x14ac:dyDescent="0.15">
      <c r="A3" s="5"/>
      <c r="B3" s="63"/>
      <c r="C3" s="7"/>
      <c r="D3" s="7"/>
      <c r="E3" s="7"/>
      <c r="F3" s="372" t="s">
        <v>14</v>
      </c>
      <c r="G3" s="372"/>
      <c r="H3" s="372"/>
      <c r="I3" s="372"/>
      <c r="J3" s="104"/>
    </row>
    <row r="4" spans="1:10" s="1" customFormat="1" ht="24.95" customHeight="1" x14ac:dyDescent="0.15">
      <c r="A4" s="5"/>
      <c r="B4" s="64" t="s">
        <v>6</v>
      </c>
      <c r="C4" s="101"/>
      <c r="D4" s="7"/>
      <c r="E4" s="7"/>
      <c r="F4" s="372"/>
      <c r="G4" s="372"/>
      <c r="H4" s="372"/>
      <c r="I4" s="372"/>
      <c r="J4" s="104"/>
    </row>
    <row r="5" spans="1:10" ht="24.95" customHeight="1" x14ac:dyDescent="0.15">
      <c r="A5" s="44"/>
      <c r="B5" s="64" t="s">
        <v>7</v>
      </c>
      <c r="C5" s="101"/>
      <c r="D5" s="68"/>
      <c r="E5" s="68" t="s">
        <v>106</v>
      </c>
      <c r="F5" s="369"/>
      <c r="G5" s="370"/>
      <c r="H5" s="370"/>
      <c r="I5" s="371"/>
      <c r="J5" s="103"/>
    </row>
    <row r="6" spans="1:10" s="1" customFormat="1" ht="24.95" customHeight="1" x14ac:dyDescent="0.15">
      <c r="A6" s="45"/>
      <c r="B6" s="64" t="s">
        <v>88</v>
      </c>
      <c r="C6" s="101"/>
      <c r="D6" s="383"/>
      <c r="E6" s="384"/>
      <c r="F6" s="384"/>
      <c r="G6" s="384"/>
      <c r="H6" s="384"/>
      <c r="I6" s="384"/>
      <c r="J6" s="104"/>
    </row>
    <row r="7" spans="1:10" s="1" customFormat="1" ht="24.95" customHeight="1" x14ac:dyDescent="0.15">
      <c r="A7" s="45"/>
      <c r="B7" s="64" t="s">
        <v>89</v>
      </c>
      <c r="C7" s="101"/>
      <c r="E7" s="7"/>
      <c r="F7" s="7"/>
      <c r="G7" s="7"/>
      <c r="H7" s="7"/>
      <c r="J7" s="104"/>
    </row>
    <row r="8" spans="1:10" s="1" customFormat="1" ht="24.95" customHeight="1" x14ac:dyDescent="0.15">
      <c r="A8" s="45"/>
      <c r="B8" s="64" t="s">
        <v>90</v>
      </c>
      <c r="C8" s="100"/>
      <c r="D8" s="98" t="s">
        <v>92</v>
      </c>
      <c r="E8" s="66"/>
      <c r="F8" s="66"/>
      <c r="G8" s="69"/>
      <c r="H8" s="70"/>
      <c r="I8" s="70"/>
      <c r="J8" s="104"/>
    </row>
    <row r="9" spans="1:10" s="1" customFormat="1" ht="24.95" customHeight="1" x14ac:dyDescent="0.5">
      <c r="A9" s="45"/>
      <c r="B9" s="64" t="s">
        <v>91</v>
      </c>
      <c r="C9" s="76"/>
      <c r="D9" s="98" t="s">
        <v>93</v>
      </c>
      <c r="E9" s="67"/>
      <c r="F9" s="67"/>
      <c r="G9" s="72" t="s">
        <v>18</v>
      </c>
      <c r="H9" s="376"/>
      <c r="I9" s="377"/>
      <c r="J9" s="104"/>
    </row>
    <row r="10" spans="1:10" s="1" customFormat="1" ht="24.95" customHeight="1" thickBot="1" x14ac:dyDescent="0.5">
      <c r="A10" s="5"/>
      <c r="B10" s="71" t="s">
        <v>25</v>
      </c>
      <c r="C10" s="7"/>
      <c r="D10" s="8" t="s">
        <v>24</v>
      </c>
      <c r="E10" s="7"/>
      <c r="F10" s="61"/>
      <c r="G10" s="61"/>
      <c r="H10" s="61"/>
      <c r="I10" s="61"/>
      <c r="J10" s="104"/>
    </row>
    <row r="11" spans="1:10" s="1" customFormat="1" ht="19.5" customHeight="1" thickTop="1" thickBot="1" x14ac:dyDescent="0.2">
      <c r="A11" s="9" t="s">
        <v>22</v>
      </c>
      <c r="B11" s="10" t="s">
        <v>23</v>
      </c>
      <c r="C11" s="11" t="s">
        <v>8</v>
      </c>
      <c r="D11" s="12" t="s">
        <v>9</v>
      </c>
      <c r="E11" s="12" t="s">
        <v>10</v>
      </c>
      <c r="F11" s="13" t="s">
        <v>16</v>
      </c>
      <c r="G11" s="11" t="s">
        <v>11</v>
      </c>
      <c r="H11" s="14" t="s">
        <v>17</v>
      </c>
      <c r="I11" s="15" t="s">
        <v>15</v>
      </c>
      <c r="J11" s="106"/>
    </row>
    <row r="12" spans="1:10" s="2" customFormat="1" ht="35.1" customHeight="1" x14ac:dyDescent="0.15">
      <c r="A12" s="29">
        <v>1</v>
      </c>
      <c r="B12" s="79"/>
      <c r="C12" s="30" t="str">
        <f>IF($B12="","",IFERROR(VLOOKUP($B12,'商品リスト&amp;JANコード（ 2024.4.8更新）'!$B$2:$E$764,2,FALSE),"商品コードが間違っています"))</f>
        <v/>
      </c>
      <c r="D12" s="30" t="str">
        <f>IF($C12="","",IFERROR(VLOOKUP($B12,'商品リスト&amp;JANコード（ 2024.4.8更新）'!$B$2:$E$764,3,FALSE),""))</f>
        <v/>
      </c>
      <c r="E12" s="145"/>
      <c r="F12" s="142" t="str">
        <f>IF($C12="","",IFERROR(VLOOKUP($B12,'商品リスト&amp;JANコード（ 2024.4.8更新）'!$B$2:$F$764,5,FALSE),""))</f>
        <v/>
      </c>
      <c r="G12" s="32" t="str">
        <f t="shared" ref="G12:G41" si="0">IF(E12="","",IF(F12="","",E12*F12))</f>
        <v/>
      </c>
      <c r="H12" s="33" t="str">
        <f>IF($C12="","",IFERROR(VLOOKUP($B12,'商品リスト&amp;JANコード（ 2024.4.8更新）'!$B$2:$E$764,4,FALSE),""))</f>
        <v/>
      </c>
      <c r="I12" s="34" t="str">
        <f t="shared" ref="I12:I41" si="1">IF(H12="","",E12*H12)</f>
        <v/>
      </c>
      <c r="J12" s="107" t="str">
        <f>IF($C12="","",IFERROR(IF(VLOOKUP($B12,'商品リスト&amp;JANコード（ 2024.4.8更新）'!$B$2:$G$763,6,FALSE)="","",VLOOKUP($B12,'商品リスト&amp;JANコード（ 2024.4.8更新）'!$B$2:$G$763,6,FALSE)),""))</f>
        <v/>
      </c>
    </row>
    <row r="13" spans="1:10" s="2" customFormat="1" ht="35.1" customHeight="1" x14ac:dyDescent="0.15">
      <c r="A13" s="17">
        <v>2</v>
      </c>
      <c r="B13" s="77"/>
      <c r="C13" s="18" t="str">
        <f>IF($B13="","",IFERROR(VLOOKUP($B13,'商品リスト&amp;JANコード（ 2024.4.8更新）'!$B$2:$E$764,2,FALSE),"商品コードが間違っています"))</f>
        <v/>
      </c>
      <c r="D13" s="18" t="str">
        <f>IF($C13="","",IFERROR(VLOOKUP($B13,'商品リスト&amp;JANコード（ 2024.4.8更新）'!$B$2:$E$764,3,FALSE),""))</f>
        <v/>
      </c>
      <c r="E13" s="81"/>
      <c r="F13" s="140" t="str">
        <f>IF($C13="","",IFERROR(VLOOKUP($B13,'商品リスト&amp;JANコード（ 2024.4.8更新）'!$B$2:$F$764,5,FALSE),""))</f>
        <v/>
      </c>
      <c r="G13" s="20" t="str">
        <f t="shared" si="0"/>
        <v/>
      </c>
      <c r="H13" s="21" t="str">
        <f>IF($C13="","",IFERROR(VLOOKUP($B13,'商品リスト&amp;JANコード（ 2024.4.8更新）'!$B$2:$E$764,4,FALSE),""))</f>
        <v/>
      </c>
      <c r="I13" s="22" t="str">
        <f t="shared" si="1"/>
        <v/>
      </c>
      <c r="J13" s="107" t="str">
        <f>IF($C13="","",IFERROR(IF(VLOOKUP($B13,'商品リスト&amp;JANコード（ 2024.4.8更新）'!$B$2:$G$763,6,FALSE)="","",VLOOKUP($B13,'商品リスト&amp;JANコード（ 2024.4.8更新）'!$B$2:$G$763,6,FALSE)),""))</f>
        <v/>
      </c>
    </row>
    <row r="14" spans="1:10" s="2" customFormat="1" ht="35.1" customHeight="1" x14ac:dyDescent="0.15">
      <c r="A14" s="29">
        <v>3</v>
      </c>
      <c r="B14" s="77"/>
      <c r="C14" s="18" t="str">
        <f>IF($B14="","",IFERROR(VLOOKUP($B14,'商品リスト&amp;JANコード（ 2024.4.8更新）'!$B$2:$E$764,2,FALSE),"商品コードが間違っています"))</f>
        <v/>
      </c>
      <c r="D14" s="18" t="str">
        <f>IF($C14="","",IFERROR(VLOOKUP($B14,'商品リスト&amp;JANコード（ 2024.4.8更新）'!$B$2:$E$764,3,FALSE),""))</f>
        <v/>
      </c>
      <c r="E14" s="81"/>
      <c r="F14" s="140" t="str">
        <f>IF($C14="","",IFERROR(VLOOKUP($B14,'商品リスト&amp;JANコード（ 2024.4.8更新）'!$B$2:$F$764,5,FALSE),""))</f>
        <v/>
      </c>
      <c r="G14" s="20" t="str">
        <f t="shared" si="0"/>
        <v/>
      </c>
      <c r="H14" s="21" t="str">
        <f>IF($C14="","",IFERROR(VLOOKUP($B14,'商品リスト&amp;JANコード（ 2024.4.8更新）'!$B$2:$E$764,4,FALSE),""))</f>
        <v/>
      </c>
      <c r="I14" s="22" t="str">
        <f t="shared" si="1"/>
        <v/>
      </c>
      <c r="J14" s="107" t="str">
        <f>IF($C14="","",IFERROR(IF(VLOOKUP($B14,'商品リスト&amp;JANコード（ 2024.4.8更新）'!$B$2:$G$763,6,FALSE)="","",VLOOKUP($B14,'商品リスト&amp;JANコード（ 2024.4.8更新）'!$B$2:$G$763,6,FALSE)),""))</f>
        <v/>
      </c>
    </row>
    <row r="15" spans="1:10" s="2" customFormat="1" ht="35.1" customHeight="1" x14ac:dyDescent="0.15">
      <c r="A15" s="17">
        <v>4</v>
      </c>
      <c r="B15" s="77"/>
      <c r="C15" s="18" t="str">
        <f>IF($B15="","",IFERROR(VLOOKUP($B15,'商品リスト&amp;JANコード（ 2024.4.8更新）'!$B$2:$E$764,2,FALSE),"商品コードが間違っています"))</f>
        <v/>
      </c>
      <c r="D15" s="18" t="str">
        <f>IF($C15="","",IFERROR(VLOOKUP($B15,'商品リスト&amp;JANコード（ 2024.4.8更新）'!$B$2:$E$764,3,FALSE),""))</f>
        <v/>
      </c>
      <c r="E15" s="81"/>
      <c r="F15" s="140" t="str">
        <f>IF($C15="","",IFERROR(VLOOKUP($B15,'商品リスト&amp;JANコード（ 2024.4.8更新）'!$B$2:$F$764,5,FALSE),""))</f>
        <v/>
      </c>
      <c r="G15" s="20" t="str">
        <f t="shared" si="0"/>
        <v/>
      </c>
      <c r="H15" s="21" t="str">
        <f>IF($C15="","",IFERROR(VLOOKUP($B15,'商品リスト&amp;JANコード（ 2024.4.8更新）'!$B$2:$E$764,4,FALSE),""))</f>
        <v/>
      </c>
      <c r="I15" s="22" t="str">
        <f t="shared" si="1"/>
        <v/>
      </c>
      <c r="J15" s="107" t="str">
        <f>IF($C15="","",IFERROR(IF(VLOOKUP($B15,'商品リスト&amp;JANコード（ 2024.4.8更新）'!$B$2:$G$763,6,FALSE)="","",VLOOKUP($B15,'商品リスト&amp;JANコード（ 2024.4.8更新）'!$B$2:$G$763,6,FALSE)),""))</f>
        <v/>
      </c>
    </row>
    <row r="16" spans="1:10" s="2" customFormat="1" ht="35.1" customHeight="1" x14ac:dyDescent="0.15">
      <c r="A16" s="29">
        <v>5</v>
      </c>
      <c r="B16" s="78"/>
      <c r="C16" s="24" t="str">
        <f>IF($B16="","",IFERROR(VLOOKUP($B16,'商品リスト&amp;JANコード（ 2024.4.8更新）'!$B$2:$E$764,2,FALSE),"商品コードが間違っています"))</f>
        <v/>
      </c>
      <c r="D16" s="24" t="str">
        <f>IF($C16="","",IFERROR(VLOOKUP($B16,'商品リスト&amp;JANコード（ 2024.4.8更新）'!$B$2:$E$764,3,FALSE),""))</f>
        <v/>
      </c>
      <c r="E16" s="144"/>
      <c r="F16" s="141" t="str">
        <f>IF($C16="","",IFERROR(VLOOKUP($B16,'商品リスト&amp;JANコード（ 2024.4.8更新）'!$B$2:$F$764,5,FALSE),""))</f>
        <v/>
      </c>
      <c r="G16" s="26" t="str">
        <f t="shared" si="0"/>
        <v/>
      </c>
      <c r="H16" s="27" t="str">
        <f>IF($C16="","",IFERROR(VLOOKUP($B16,'商品リスト&amp;JANコード（ 2024.4.8更新）'!$B$2:$E$764,4,FALSE),""))</f>
        <v/>
      </c>
      <c r="I16" s="28" t="str">
        <f t="shared" si="1"/>
        <v/>
      </c>
      <c r="J16" s="107" t="str">
        <f>IF($C16="","",IFERROR(IF(VLOOKUP($B16,'商品リスト&amp;JANコード（ 2024.4.8更新）'!$B$2:$G$763,6,FALSE)="","",VLOOKUP($B16,'商品リスト&amp;JANコード（ 2024.4.8更新）'!$B$2:$G$763,6,FALSE)),""))</f>
        <v/>
      </c>
    </row>
    <row r="17" spans="1:10" s="2" customFormat="1" ht="35.1" customHeight="1" x14ac:dyDescent="0.15">
      <c r="A17" s="17">
        <v>6</v>
      </c>
      <c r="B17" s="79"/>
      <c r="C17" s="30" t="str">
        <f>IF($B17="","",IFERROR(VLOOKUP($B17,'商品リスト&amp;JANコード（ 2024.4.8更新）'!$B$2:$E$764,2,FALSE),"商品コードが間違っています"))</f>
        <v/>
      </c>
      <c r="D17" s="30" t="str">
        <f>IF($C17="","",IFERROR(VLOOKUP($B17,'商品リスト&amp;JANコード（ 2024.4.8更新）'!$B$2:$E$764,3,FALSE),""))</f>
        <v/>
      </c>
      <c r="E17" s="145"/>
      <c r="F17" s="142" t="str">
        <f>IF($C17="","",IFERROR(VLOOKUP($B17,'商品リスト&amp;JANコード（ 2024.4.8更新）'!$B$2:$F$764,5,FALSE),""))</f>
        <v/>
      </c>
      <c r="G17" s="32" t="str">
        <f t="shared" si="0"/>
        <v/>
      </c>
      <c r="H17" s="33" t="str">
        <f>IF($C17="","",IFERROR(VLOOKUP($B17,'商品リスト&amp;JANコード（ 2024.4.8更新）'!$B$2:$E$764,4,FALSE),""))</f>
        <v/>
      </c>
      <c r="I17" s="34" t="str">
        <f t="shared" si="1"/>
        <v/>
      </c>
      <c r="J17" s="107" t="str">
        <f>IF($C17="","",IFERROR(IF(VLOOKUP($B17,'商品リスト&amp;JANコード（ 2024.4.8更新）'!$B$2:$G$763,6,FALSE)="","",VLOOKUP($B17,'商品リスト&amp;JANコード（ 2024.4.8更新）'!$B$2:$G$763,6,FALSE)),""))</f>
        <v/>
      </c>
    </row>
    <row r="18" spans="1:10" s="2" customFormat="1" ht="35.1" customHeight="1" x14ac:dyDescent="0.15">
      <c r="A18" s="29">
        <v>7</v>
      </c>
      <c r="B18" s="77"/>
      <c r="C18" s="18" t="str">
        <f>IF($B18="","",IFERROR(VLOOKUP($B18,'商品リスト&amp;JANコード（ 2024.4.8更新）'!$B$2:$E$764,2,FALSE),"商品コードが間違っています"))</f>
        <v/>
      </c>
      <c r="D18" s="18" t="str">
        <f>IF($C18="","",IFERROR(VLOOKUP($B18,'商品リスト&amp;JANコード（ 2024.4.8更新）'!$B$2:$E$764,3,FALSE),""))</f>
        <v/>
      </c>
      <c r="E18" s="81"/>
      <c r="F18" s="140" t="str">
        <f>IF($C18="","",IFERROR(VLOOKUP($B18,'商品リスト&amp;JANコード（ 2024.4.8更新）'!$B$2:$F$764,5,FALSE),""))</f>
        <v/>
      </c>
      <c r="G18" s="20" t="str">
        <f t="shared" si="0"/>
        <v/>
      </c>
      <c r="H18" s="21" t="str">
        <f>IF($C18="","",IFERROR(VLOOKUP($B18,'商品リスト&amp;JANコード（ 2024.4.8更新）'!$B$2:$E$764,4,FALSE),""))</f>
        <v/>
      </c>
      <c r="I18" s="22" t="str">
        <f t="shared" si="1"/>
        <v/>
      </c>
      <c r="J18" s="107" t="str">
        <f>IF($C18="","",IFERROR(IF(VLOOKUP($B18,'商品リスト&amp;JANコード（ 2024.4.8更新）'!$B$2:$G$763,6,FALSE)="","",VLOOKUP($B18,'商品リスト&amp;JANコード（ 2024.4.8更新）'!$B$2:$G$763,6,FALSE)),""))</f>
        <v/>
      </c>
    </row>
    <row r="19" spans="1:10" s="2" customFormat="1" ht="35.1" customHeight="1" x14ac:dyDescent="0.15">
      <c r="A19" s="17">
        <v>8</v>
      </c>
      <c r="B19" s="77"/>
      <c r="C19" s="18" t="str">
        <f>IF($B19="","",IFERROR(VLOOKUP($B19,'商品リスト&amp;JANコード（ 2024.4.8更新）'!$B$2:$E$764,2,FALSE),"商品コードが間違っています"))</f>
        <v/>
      </c>
      <c r="D19" s="18" t="str">
        <f>IF($C19="","",IFERROR(VLOOKUP($B19,'商品リスト&amp;JANコード（ 2024.4.8更新）'!$B$2:$E$764,3,FALSE),""))</f>
        <v/>
      </c>
      <c r="E19" s="81"/>
      <c r="F19" s="140" t="str">
        <f>IF($C19="","",IFERROR(VLOOKUP($B19,'商品リスト&amp;JANコード（ 2024.4.8更新）'!$B$2:$F$764,5,FALSE),""))</f>
        <v/>
      </c>
      <c r="G19" s="20" t="str">
        <f t="shared" si="0"/>
        <v/>
      </c>
      <c r="H19" s="21" t="str">
        <f>IF($C19="","",IFERROR(VLOOKUP($B19,'商品リスト&amp;JANコード（ 2024.4.8更新）'!$B$2:$E$764,4,FALSE),""))</f>
        <v/>
      </c>
      <c r="I19" s="22" t="str">
        <f t="shared" si="1"/>
        <v/>
      </c>
      <c r="J19" s="107" t="str">
        <f>IF($C19="","",IFERROR(IF(VLOOKUP($B19,'商品リスト&amp;JANコード（ 2024.4.8更新）'!$B$2:$G$763,6,FALSE)="","",VLOOKUP($B19,'商品リスト&amp;JANコード（ 2024.4.8更新）'!$B$2:$G$763,6,FALSE)),""))</f>
        <v/>
      </c>
    </row>
    <row r="20" spans="1:10" s="2" customFormat="1" ht="35.1" customHeight="1" x14ac:dyDescent="0.15">
      <c r="A20" s="29">
        <v>9</v>
      </c>
      <c r="B20" s="77"/>
      <c r="C20" s="18" t="str">
        <f>IF($B20="","",IFERROR(VLOOKUP($B20,'商品リスト&amp;JANコード（ 2024.4.8更新）'!$B$2:$E$764,2,FALSE),"商品コードが間違っています"))</f>
        <v/>
      </c>
      <c r="D20" s="18" t="str">
        <f>IF($C20="","",IFERROR(VLOOKUP($B20,'商品リスト&amp;JANコード（ 2024.4.8更新）'!$B$2:$E$764,3,FALSE),""))</f>
        <v/>
      </c>
      <c r="E20" s="81"/>
      <c r="F20" s="140" t="str">
        <f>IF($C20="","",IFERROR(VLOOKUP($B20,'商品リスト&amp;JANコード（ 2024.4.8更新）'!$B$2:$F$764,5,FALSE),""))</f>
        <v/>
      </c>
      <c r="G20" s="20" t="str">
        <f t="shared" si="0"/>
        <v/>
      </c>
      <c r="H20" s="21" t="str">
        <f>IF($C20="","",IFERROR(VLOOKUP($B20,'商品リスト&amp;JANコード（ 2024.4.8更新）'!$B$2:$E$764,4,FALSE),""))</f>
        <v/>
      </c>
      <c r="I20" s="22" t="str">
        <f t="shared" si="1"/>
        <v/>
      </c>
      <c r="J20" s="107" t="str">
        <f>IF($C20="","",IFERROR(IF(VLOOKUP($B20,'商品リスト&amp;JANコード（ 2024.4.8更新）'!$B$2:$G$763,6,FALSE)="","",VLOOKUP($B20,'商品リスト&amp;JANコード（ 2024.4.8更新）'!$B$2:$G$763,6,FALSE)),""))</f>
        <v/>
      </c>
    </row>
    <row r="21" spans="1:10" s="2" customFormat="1" ht="35.1" customHeight="1" x14ac:dyDescent="0.15">
      <c r="A21" s="17">
        <v>10</v>
      </c>
      <c r="B21" s="78"/>
      <c r="C21" s="24" t="str">
        <f>IF($B21="","",IFERROR(VLOOKUP($B21,'商品リスト&amp;JANコード（ 2024.4.8更新）'!$B$2:$E$764,2,FALSE),"商品コードが間違っています"))</f>
        <v/>
      </c>
      <c r="D21" s="24" t="str">
        <f>IF($C21="","",IFERROR(VLOOKUP($B21,'商品リスト&amp;JANコード（ 2024.4.8更新）'!$B$2:$E$764,3,FALSE),""))</f>
        <v/>
      </c>
      <c r="E21" s="144"/>
      <c r="F21" s="146" t="str">
        <f>IF($C21="","",IFERROR(VLOOKUP($B21,'商品リスト&amp;JANコード（ 2024.4.8更新）'!$B$2:$F$764,5,FALSE),""))</f>
        <v/>
      </c>
      <c r="G21" s="26" t="str">
        <f t="shared" si="0"/>
        <v/>
      </c>
      <c r="H21" s="27" t="str">
        <f>IF($C21="","",IFERROR(VLOOKUP($B21,'商品リスト&amp;JANコード（ 2024.4.8更新）'!$B$2:$E$764,4,FALSE),""))</f>
        <v/>
      </c>
      <c r="I21" s="28" t="str">
        <f t="shared" si="1"/>
        <v/>
      </c>
      <c r="J21" s="107" t="str">
        <f>IF($C21="","",IFERROR(IF(VLOOKUP($B21,'商品リスト&amp;JANコード（ 2024.4.8更新）'!$B$2:$G$763,6,FALSE)="","",VLOOKUP($B21,'商品リスト&amp;JANコード（ 2024.4.8更新）'!$B$2:$G$763,6,FALSE)),""))</f>
        <v/>
      </c>
    </row>
    <row r="22" spans="1:10" s="2" customFormat="1" ht="35.1" customHeight="1" x14ac:dyDescent="0.15">
      <c r="A22" s="29">
        <v>11</v>
      </c>
      <c r="B22" s="79"/>
      <c r="C22" s="30" t="str">
        <f>IF($B22="","",IFERROR(VLOOKUP($B22,'商品リスト&amp;JANコード（ 2024.4.8更新）'!$B$2:$E$764,2,FALSE),"商品コードが間違っています"))</f>
        <v/>
      </c>
      <c r="D22" s="30" t="str">
        <f>IF($C22="","",IFERROR(VLOOKUP($B22,'商品リスト&amp;JANコード（ 2024.4.8更新）'!$B$2:$E$764,3,FALSE),""))</f>
        <v/>
      </c>
      <c r="E22" s="145"/>
      <c r="F22" s="142" t="str">
        <f>IF($C22="","",IFERROR(VLOOKUP($B22,'商品リスト&amp;JANコード（ 2024.4.8更新）'!$B$2:$F$764,5,FALSE),""))</f>
        <v/>
      </c>
      <c r="G22" s="32" t="str">
        <f t="shared" si="0"/>
        <v/>
      </c>
      <c r="H22" s="33" t="str">
        <f>IF($C22="","",IFERROR(VLOOKUP($B22,'商品リスト&amp;JANコード（ 2024.4.8更新）'!$B$2:$E$764,4,FALSE),""))</f>
        <v/>
      </c>
      <c r="I22" s="34" t="str">
        <f t="shared" si="1"/>
        <v/>
      </c>
      <c r="J22" s="107" t="str">
        <f>IF($C22="","",IFERROR(IF(VLOOKUP($B22,'商品リスト&amp;JANコード（ 2024.4.8更新）'!$B$2:$G$763,6,FALSE)="","",VLOOKUP($B22,'商品リスト&amp;JANコード（ 2024.4.8更新）'!$B$2:$G$763,6,FALSE)),""))</f>
        <v/>
      </c>
    </row>
    <row r="23" spans="1:10" s="2" customFormat="1" ht="35.1" customHeight="1" x14ac:dyDescent="0.15">
      <c r="A23" s="17">
        <v>12</v>
      </c>
      <c r="B23" s="77"/>
      <c r="C23" s="18" t="str">
        <f>IF($B23="","",IFERROR(VLOOKUP($B23,'商品リスト&amp;JANコード（ 2024.4.8更新）'!$B$2:$E$764,2,FALSE),"商品コードが間違っています"))</f>
        <v/>
      </c>
      <c r="D23" s="18" t="str">
        <f>IF($C23="","",IFERROR(VLOOKUP($B23,'商品リスト&amp;JANコード（ 2024.4.8更新）'!$B$2:$E$764,3,FALSE),""))</f>
        <v/>
      </c>
      <c r="E23" s="81"/>
      <c r="F23" s="140" t="str">
        <f>IF($C23="","",IFERROR(VLOOKUP($B23,'商品リスト&amp;JANコード（ 2024.4.8更新）'!$B$2:$F$764,5,FALSE),""))</f>
        <v/>
      </c>
      <c r="G23" s="20" t="str">
        <f t="shared" si="0"/>
        <v/>
      </c>
      <c r="H23" s="21" t="str">
        <f>IF($C23="","",IFERROR(VLOOKUP($B23,'商品リスト&amp;JANコード（ 2024.4.8更新）'!$B$2:$E$764,4,FALSE),""))</f>
        <v/>
      </c>
      <c r="I23" s="22" t="str">
        <f t="shared" si="1"/>
        <v/>
      </c>
      <c r="J23" s="107" t="str">
        <f>IF($C23="","",IFERROR(IF(VLOOKUP($B23,'商品リスト&amp;JANコード（ 2024.4.8更新）'!$B$2:$G$763,6,FALSE)="","",VLOOKUP($B23,'商品リスト&amp;JANコード（ 2024.4.8更新）'!$B$2:$G$763,6,FALSE)),""))</f>
        <v/>
      </c>
    </row>
    <row r="24" spans="1:10" s="2" customFormat="1" ht="35.1" customHeight="1" x14ac:dyDescent="0.15">
      <c r="A24" s="29">
        <v>13</v>
      </c>
      <c r="B24" s="77"/>
      <c r="C24" s="18" t="str">
        <f>IF($B24="","",IFERROR(VLOOKUP($B24,'商品リスト&amp;JANコード（ 2024.4.8更新）'!$B$2:$E$764,2,FALSE),"商品コードが間違っています"))</f>
        <v/>
      </c>
      <c r="D24" s="18" t="str">
        <f>IF($C24="","",IFERROR(VLOOKUP($B24,'商品リスト&amp;JANコード（ 2024.4.8更新）'!$B$2:$E$764,3,FALSE),""))</f>
        <v/>
      </c>
      <c r="E24" s="81"/>
      <c r="F24" s="140" t="str">
        <f>IF($C24="","",IFERROR(VLOOKUP($B24,'商品リスト&amp;JANコード（ 2024.4.8更新）'!$B$2:$F$764,5,FALSE),""))</f>
        <v/>
      </c>
      <c r="G24" s="20" t="str">
        <f t="shared" si="0"/>
        <v/>
      </c>
      <c r="H24" s="21" t="str">
        <f>IF($C24="","",IFERROR(VLOOKUP($B24,'商品リスト&amp;JANコード（ 2024.4.8更新）'!$B$2:$E$764,4,FALSE),""))</f>
        <v/>
      </c>
      <c r="I24" s="22" t="str">
        <f t="shared" si="1"/>
        <v/>
      </c>
      <c r="J24" s="107" t="str">
        <f>IF($C24="","",IFERROR(IF(VLOOKUP($B24,'商品リスト&amp;JANコード（ 2024.4.8更新）'!$B$2:$G$763,6,FALSE)="","",VLOOKUP($B24,'商品リスト&amp;JANコード（ 2024.4.8更新）'!$B$2:$G$763,6,FALSE)),""))</f>
        <v/>
      </c>
    </row>
    <row r="25" spans="1:10" s="2" customFormat="1" ht="35.1" customHeight="1" x14ac:dyDescent="0.15">
      <c r="A25" s="17">
        <v>14</v>
      </c>
      <c r="B25" s="77"/>
      <c r="C25" s="18" t="str">
        <f>IF($B25="","",IFERROR(VLOOKUP($B25,'商品リスト&amp;JANコード（ 2024.4.8更新）'!$B$2:$E$764,2,FALSE),"商品コードが間違っています"))</f>
        <v/>
      </c>
      <c r="D25" s="18" t="str">
        <f>IF($C25="","",IFERROR(VLOOKUP($B25,'商品リスト&amp;JANコード（ 2024.4.8更新）'!$B$2:$E$764,3,FALSE),""))</f>
        <v/>
      </c>
      <c r="E25" s="81"/>
      <c r="F25" s="140" t="str">
        <f>IF($C25="","",IFERROR(VLOOKUP($B25,'商品リスト&amp;JANコード（ 2024.4.8更新）'!$B$2:$F$764,5,FALSE),""))</f>
        <v/>
      </c>
      <c r="G25" s="20" t="str">
        <f t="shared" si="0"/>
        <v/>
      </c>
      <c r="H25" s="21" t="str">
        <f>IF($C25="","",IFERROR(VLOOKUP($B25,'商品リスト&amp;JANコード（ 2024.4.8更新）'!$B$2:$E$764,4,FALSE),""))</f>
        <v/>
      </c>
      <c r="I25" s="22" t="str">
        <f t="shared" si="1"/>
        <v/>
      </c>
      <c r="J25" s="107" t="str">
        <f>IF($C25="","",IFERROR(IF(VLOOKUP($B25,'商品リスト&amp;JANコード（ 2024.4.8更新）'!$B$2:$G$763,6,FALSE)="","",VLOOKUP($B25,'商品リスト&amp;JANコード（ 2024.4.8更新）'!$B$2:$G$763,6,FALSE)),""))</f>
        <v/>
      </c>
    </row>
    <row r="26" spans="1:10" s="2" customFormat="1" ht="35.1" customHeight="1" x14ac:dyDescent="0.15">
      <c r="A26" s="29">
        <v>15</v>
      </c>
      <c r="B26" s="78"/>
      <c r="C26" s="24" t="str">
        <f>IF($B26="","",IFERROR(VLOOKUP($B26,'商品リスト&amp;JANコード（ 2024.4.8更新）'!$B$2:$E$764,2,FALSE),"商品コードが間違っています"))</f>
        <v/>
      </c>
      <c r="D26" s="24" t="str">
        <f>IF($C26="","",IFERROR(VLOOKUP($B26,'商品リスト&amp;JANコード（ 2024.4.8更新）'!$B$2:$E$764,3,FALSE),""))</f>
        <v/>
      </c>
      <c r="E26" s="82"/>
      <c r="F26" s="141" t="str">
        <f>IF($C26="","",IFERROR(VLOOKUP($B26,'商品リスト&amp;JANコード（ 2024.4.8更新）'!$B$2:$F$764,5,FALSE),""))</f>
        <v/>
      </c>
      <c r="G26" s="26" t="str">
        <f t="shared" si="0"/>
        <v/>
      </c>
      <c r="H26" s="27" t="str">
        <f>IF($C26="","",IFERROR(VLOOKUP($B26,'商品リスト&amp;JANコード（ 2024.4.8更新）'!$B$2:$E$764,4,FALSE),""))</f>
        <v/>
      </c>
      <c r="I26" s="28" t="str">
        <f t="shared" si="1"/>
        <v/>
      </c>
      <c r="J26" s="107" t="str">
        <f>IF($C26="","",IFERROR(IF(VLOOKUP($B26,'商品リスト&amp;JANコード（ 2024.4.8更新）'!$B$2:$G$763,6,FALSE)="","",VLOOKUP($B26,'商品リスト&amp;JANコード（ 2024.4.8更新）'!$B$2:$G$763,6,FALSE)),""))</f>
        <v/>
      </c>
    </row>
    <row r="27" spans="1:10" s="2" customFormat="1" ht="35.1" customHeight="1" x14ac:dyDescent="0.15">
      <c r="A27" s="17">
        <v>16</v>
      </c>
      <c r="B27" s="79"/>
      <c r="C27" s="30" t="str">
        <f>IF($B27="","",IFERROR(VLOOKUP($B27,'商品リスト&amp;JANコード（ 2024.4.8更新）'!$B$2:$E$764,2,FALSE),"商品コードが間違っています"))</f>
        <v/>
      </c>
      <c r="D27" s="30" t="str">
        <f>IF($C27="","",IFERROR(VLOOKUP($B27,'商品リスト&amp;JANコード（ 2024.4.8更新）'!$B$2:$E$764,3,FALSE),""))</f>
        <v/>
      </c>
      <c r="E27" s="83"/>
      <c r="F27" s="142" t="str">
        <f>IF($C27="","",IFERROR(VLOOKUP($B27,'商品リスト&amp;JANコード（ 2024.4.8更新）'!$B$2:$F$764,5,FALSE),""))</f>
        <v/>
      </c>
      <c r="G27" s="32" t="str">
        <f t="shared" si="0"/>
        <v/>
      </c>
      <c r="H27" s="33" t="str">
        <f>IF($C27="","",IFERROR(VLOOKUP($B27,'商品リスト&amp;JANコード（ 2024.4.8更新）'!$B$2:$E$764,4,FALSE),""))</f>
        <v/>
      </c>
      <c r="I27" s="34" t="str">
        <f t="shared" si="1"/>
        <v/>
      </c>
      <c r="J27" s="107" t="str">
        <f>IF($C27="","",IFERROR(IF(VLOOKUP($B27,'商品リスト&amp;JANコード（ 2024.4.8更新）'!$B$2:$G$763,6,FALSE)="","",VLOOKUP($B27,'商品リスト&amp;JANコード（ 2024.4.8更新）'!$B$2:$G$763,6,FALSE)),""))</f>
        <v/>
      </c>
    </row>
    <row r="28" spans="1:10" s="2" customFormat="1" ht="35.1" customHeight="1" x14ac:dyDescent="0.15">
      <c r="A28" s="29">
        <v>17</v>
      </c>
      <c r="B28" s="77"/>
      <c r="C28" s="18" t="str">
        <f>IF($B28="","",IFERROR(VLOOKUP($B28,'商品リスト&amp;JANコード（ 2024.4.8更新）'!$B$2:$E$764,2,FALSE),"商品コードが間違っています"))</f>
        <v/>
      </c>
      <c r="D28" s="18" t="str">
        <f>IF($C28="","",IFERROR(VLOOKUP($B28,'商品リスト&amp;JANコード（ 2024.4.8更新）'!$B$2:$E$764,3,FALSE),""))</f>
        <v/>
      </c>
      <c r="E28" s="81"/>
      <c r="F28" s="140" t="str">
        <f>IF($C28="","",IFERROR(VLOOKUP($B28,'商品リスト&amp;JANコード（ 2024.4.8更新）'!$B$2:$F$764,5,FALSE),""))</f>
        <v/>
      </c>
      <c r="G28" s="20" t="str">
        <f t="shared" si="0"/>
        <v/>
      </c>
      <c r="H28" s="21" t="str">
        <f>IF($C28="","",IFERROR(VLOOKUP($B28,'商品リスト&amp;JANコード（ 2024.4.8更新）'!$B$2:$E$764,4,FALSE),""))</f>
        <v/>
      </c>
      <c r="I28" s="22" t="str">
        <f t="shared" si="1"/>
        <v/>
      </c>
      <c r="J28" s="107" t="str">
        <f>IF($C28="","",IFERROR(IF(VLOOKUP($B28,'商品リスト&amp;JANコード（ 2024.4.8更新）'!$B$2:$G$763,6,FALSE)="","",VLOOKUP($B28,'商品リスト&amp;JANコード（ 2024.4.8更新）'!$B$2:$G$763,6,FALSE)),""))</f>
        <v/>
      </c>
    </row>
    <row r="29" spans="1:10" s="2" customFormat="1" ht="35.1" customHeight="1" x14ac:dyDescent="0.15">
      <c r="A29" s="17">
        <v>18</v>
      </c>
      <c r="B29" s="77"/>
      <c r="C29" s="18" t="str">
        <f>IF($B29="","",IFERROR(VLOOKUP($B29,'商品リスト&amp;JANコード（ 2024.4.8更新）'!$B$2:$E$764,2,FALSE),"商品コードが間違っています"))</f>
        <v/>
      </c>
      <c r="D29" s="18" t="str">
        <f>IF($C29="","",IFERROR(VLOOKUP($B29,'商品リスト&amp;JANコード（ 2024.4.8更新）'!$B$2:$E$764,3,FALSE),""))</f>
        <v/>
      </c>
      <c r="E29" s="81"/>
      <c r="F29" s="140" t="str">
        <f>IF($C29="","",IFERROR(VLOOKUP($B29,'商品リスト&amp;JANコード（ 2024.4.8更新）'!$B$2:$F$764,5,FALSE),""))</f>
        <v/>
      </c>
      <c r="G29" s="20" t="str">
        <f t="shared" si="0"/>
        <v/>
      </c>
      <c r="H29" s="21" t="str">
        <f>IF($C29="","",IFERROR(VLOOKUP($B29,'商品リスト&amp;JANコード（ 2024.4.8更新）'!$B$2:$E$764,4,FALSE),""))</f>
        <v/>
      </c>
      <c r="I29" s="22" t="str">
        <f t="shared" si="1"/>
        <v/>
      </c>
      <c r="J29" s="107" t="str">
        <f>IF($C29="","",IFERROR(IF(VLOOKUP($B29,'商品リスト&amp;JANコード（ 2024.4.8更新）'!$B$2:$G$763,6,FALSE)="","",VLOOKUP($B29,'商品リスト&amp;JANコード（ 2024.4.8更新）'!$B$2:$G$763,6,FALSE)),""))</f>
        <v/>
      </c>
    </row>
    <row r="30" spans="1:10" s="2" customFormat="1" ht="35.1" customHeight="1" x14ac:dyDescent="0.15">
      <c r="A30" s="29">
        <v>19</v>
      </c>
      <c r="B30" s="77"/>
      <c r="C30" s="18" t="str">
        <f>IF($B30="","",IFERROR(VLOOKUP($B30,'商品リスト&amp;JANコード（ 2024.4.8更新）'!$B$2:$E$764,2,FALSE),"商品コードが間違っています"))</f>
        <v/>
      </c>
      <c r="D30" s="18" t="str">
        <f>IF($C30="","",IFERROR(VLOOKUP($B30,'商品リスト&amp;JANコード（ 2024.4.8更新）'!$B$2:$E$764,3,FALSE),""))</f>
        <v/>
      </c>
      <c r="E30" s="81"/>
      <c r="F30" s="140" t="str">
        <f>IF($C30="","",IFERROR(VLOOKUP($B30,'商品リスト&amp;JANコード（ 2024.4.8更新）'!$B$2:$F$764,5,FALSE),""))</f>
        <v/>
      </c>
      <c r="G30" s="20" t="str">
        <f t="shared" si="0"/>
        <v/>
      </c>
      <c r="H30" s="21" t="str">
        <f>IF($C30="","",IFERROR(VLOOKUP($B30,'商品リスト&amp;JANコード（ 2024.4.8更新）'!$B$2:$E$764,4,FALSE),""))</f>
        <v/>
      </c>
      <c r="I30" s="22" t="str">
        <f t="shared" si="1"/>
        <v/>
      </c>
      <c r="J30" s="107" t="str">
        <f>IF($C30="","",IFERROR(IF(VLOOKUP($B30,'商品リスト&amp;JANコード（ 2024.4.8更新）'!$B$2:$G$763,6,FALSE)="","",VLOOKUP($B30,'商品リスト&amp;JANコード（ 2024.4.8更新）'!$B$2:$G$763,6,FALSE)),""))</f>
        <v/>
      </c>
    </row>
    <row r="31" spans="1:10" s="2" customFormat="1" ht="35.1" customHeight="1" x14ac:dyDescent="0.15">
      <c r="A31" s="17">
        <v>20</v>
      </c>
      <c r="B31" s="78"/>
      <c r="C31" s="24" t="str">
        <f>IF($B31="","",IFERROR(VLOOKUP($B31,'商品リスト&amp;JANコード（ 2024.4.8更新）'!$B$2:$E$764,2,FALSE),"商品コードが間違っています"))</f>
        <v/>
      </c>
      <c r="D31" s="24" t="str">
        <f>IF($C31="","",IFERROR(VLOOKUP($B31,'商品リスト&amp;JANコード（ 2024.4.8更新）'!$B$2:$E$764,3,FALSE),""))</f>
        <v/>
      </c>
      <c r="E31" s="144"/>
      <c r="F31" s="141" t="str">
        <f>IF($C31="","",IFERROR(VLOOKUP($B31,'商品リスト&amp;JANコード（ 2024.4.8更新）'!$B$2:$F$764,5,FALSE),""))</f>
        <v/>
      </c>
      <c r="G31" s="26" t="str">
        <f t="shared" si="0"/>
        <v/>
      </c>
      <c r="H31" s="27" t="str">
        <f>IF($C31="","",IFERROR(VLOOKUP($B31,'商品リスト&amp;JANコード（ 2024.4.8更新）'!$B$2:$E$764,4,FALSE),""))</f>
        <v/>
      </c>
      <c r="I31" s="28" t="str">
        <f t="shared" si="1"/>
        <v/>
      </c>
      <c r="J31" s="107" t="str">
        <f>IF($C31="","",IFERROR(IF(VLOOKUP($B31,'商品リスト&amp;JANコード（ 2024.4.8更新）'!$B$2:$G$763,6,FALSE)="","",VLOOKUP($B31,'商品リスト&amp;JANコード（ 2024.4.8更新）'!$B$2:$G$763,6,FALSE)),""))</f>
        <v/>
      </c>
    </row>
    <row r="32" spans="1:10" s="2" customFormat="1" ht="35.1" customHeight="1" x14ac:dyDescent="0.15">
      <c r="A32" s="29">
        <v>21</v>
      </c>
      <c r="B32" s="79"/>
      <c r="C32" s="30" t="str">
        <f>IF($B32="","",IFERROR(VLOOKUP($B32,'商品リスト&amp;JANコード（ 2024.4.8更新）'!$B$2:$E$764,2,FALSE),"商品コードが間違っています"))</f>
        <v/>
      </c>
      <c r="D32" s="30" t="str">
        <f>IF($C32="","",IFERROR(VLOOKUP($B32,'商品リスト&amp;JANコード（ 2024.4.8更新）'!$B$2:$E$764,3,FALSE),""))</f>
        <v/>
      </c>
      <c r="E32" s="145"/>
      <c r="F32" s="142" t="str">
        <f>IF($C32="","",IFERROR(VLOOKUP($B32,'商品リスト&amp;JANコード（ 2024.4.8更新）'!$B$2:$F$764,5,FALSE),""))</f>
        <v/>
      </c>
      <c r="G32" s="32" t="str">
        <f t="shared" ref="G32:G36" si="2">IF(E32="","",IF(F32="","",E32*F32))</f>
        <v/>
      </c>
      <c r="H32" s="33" t="str">
        <f>IF($C32="","",IFERROR(VLOOKUP($B32,'商品リスト&amp;JANコード（ 2024.4.8更新）'!$B$2:$E$764,4,FALSE),""))</f>
        <v/>
      </c>
      <c r="I32" s="34" t="str">
        <f t="shared" ref="I32:I36" si="3">IF(H32="","",E32*H32)</f>
        <v/>
      </c>
      <c r="J32" s="107" t="str">
        <f>IF($C32="","",IFERROR(IF(VLOOKUP($B32,'商品リスト&amp;JANコード（ 2024.4.8更新）'!$B$2:$G$763,6,FALSE)="","",VLOOKUP($B32,'商品リスト&amp;JANコード（ 2024.4.8更新）'!$B$2:$G$763,6,FALSE)),""))</f>
        <v/>
      </c>
    </row>
    <row r="33" spans="1:10" s="2" customFormat="1" ht="35.1" customHeight="1" x14ac:dyDescent="0.15">
      <c r="A33" s="17">
        <v>22</v>
      </c>
      <c r="B33" s="77"/>
      <c r="C33" s="18" t="str">
        <f>IF($B33="","",IFERROR(VLOOKUP($B33,'商品リスト&amp;JANコード（ 2024.4.8更新）'!$B$2:$E$764,2,FALSE),"商品コードが間違っています"))</f>
        <v/>
      </c>
      <c r="D33" s="18" t="str">
        <f>IF($C33="","",IFERROR(VLOOKUP($B33,'商品リスト&amp;JANコード（ 2024.4.8更新）'!$B$2:$E$764,3,FALSE),""))</f>
        <v/>
      </c>
      <c r="E33" s="81"/>
      <c r="F33" s="140" t="str">
        <f>IF($C33="","",IFERROR(VLOOKUP($B33,'商品リスト&amp;JANコード（ 2024.4.8更新）'!$B$2:$F$764,5,FALSE),""))</f>
        <v/>
      </c>
      <c r="G33" s="20" t="str">
        <f t="shared" si="2"/>
        <v/>
      </c>
      <c r="H33" s="21" t="str">
        <f>IF($C33="","",IFERROR(VLOOKUP($B33,'商品リスト&amp;JANコード（ 2024.4.8更新）'!$B$2:$E$764,4,FALSE),""))</f>
        <v/>
      </c>
      <c r="I33" s="22" t="str">
        <f t="shared" si="3"/>
        <v/>
      </c>
      <c r="J33" s="107" t="str">
        <f>IF($C33="","",IFERROR(IF(VLOOKUP($B33,'商品リスト&amp;JANコード（ 2024.4.8更新）'!$B$2:$G$763,6,FALSE)="","",VLOOKUP($B33,'商品リスト&amp;JANコード（ 2024.4.8更新）'!$B$2:$G$763,6,FALSE)),""))</f>
        <v/>
      </c>
    </row>
    <row r="34" spans="1:10" s="2" customFormat="1" ht="35.1" customHeight="1" x14ac:dyDescent="0.15">
      <c r="A34" s="29">
        <v>23</v>
      </c>
      <c r="B34" s="77"/>
      <c r="C34" s="18" t="str">
        <f>IF($B34="","",IFERROR(VLOOKUP($B34,'商品リスト&amp;JANコード（ 2024.4.8更新）'!$B$2:$E$764,2,FALSE),"商品コードが間違っています"))</f>
        <v/>
      </c>
      <c r="D34" s="18" t="str">
        <f>IF($C34="","",IFERROR(VLOOKUP($B34,'商品リスト&amp;JANコード（ 2024.4.8更新）'!$B$2:$E$764,3,FALSE),""))</f>
        <v/>
      </c>
      <c r="E34" s="81"/>
      <c r="F34" s="140" t="str">
        <f>IF($C34="","",IFERROR(VLOOKUP($B34,'商品リスト&amp;JANコード（ 2024.4.8更新）'!$B$2:$F$764,5,FALSE),""))</f>
        <v/>
      </c>
      <c r="G34" s="20" t="str">
        <f t="shared" si="2"/>
        <v/>
      </c>
      <c r="H34" s="21" t="str">
        <f>IF($C34="","",IFERROR(VLOOKUP($B34,'商品リスト&amp;JANコード（ 2024.4.8更新）'!$B$2:$E$764,4,FALSE),""))</f>
        <v/>
      </c>
      <c r="I34" s="22" t="str">
        <f t="shared" si="3"/>
        <v/>
      </c>
      <c r="J34" s="107" t="str">
        <f>IF($C34="","",IFERROR(IF(VLOOKUP($B34,'商品リスト&amp;JANコード（ 2024.4.8更新）'!$B$2:$G$763,6,FALSE)="","",VLOOKUP($B34,'商品リスト&amp;JANコード（ 2024.4.8更新）'!$B$2:$G$763,6,FALSE)),""))</f>
        <v/>
      </c>
    </row>
    <row r="35" spans="1:10" s="2" customFormat="1" ht="35.1" customHeight="1" x14ac:dyDescent="0.15">
      <c r="A35" s="17">
        <v>24</v>
      </c>
      <c r="B35" s="77"/>
      <c r="C35" s="18" t="str">
        <f>IF($B35="","",IFERROR(VLOOKUP($B35,'商品リスト&amp;JANコード（ 2024.4.8更新）'!$B$2:$E$764,2,FALSE),"商品コードが間違っています"))</f>
        <v/>
      </c>
      <c r="D35" s="18" t="str">
        <f>IF($C35="","",IFERROR(VLOOKUP($B35,'商品リスト&amp;JANコード（ 2024.4.8更新）'!$B$2:$E$764,3,FALSE),""))</f>
        <v/>
      </c>
      <c r="E35" s="81"/>
      <c r="F35" s="140" t="str">
        <f>IF($C35="","",IFERROR(VLOOKUP($B35,'商品リスト&amp;JANコード（ 2024.4.8更新）'!$B$2:$F$764,5,FALSE),""))</f>
        <v/>
      </c>
      <c r="G35" s="20" t="str">
        <f t="shared" si="2"/>
        <v/>
      </c>
      <c r="H35" s="21" t="str">
        <f>IF($C35="","",IFERROR(VLOOKUP($B35,'商品リスト&amp;JANコード（ 2024.4.8更新）'!$B$2:$E$764,4,FALSE),""))</f>
        <v/>
      </c>
      <c r="I35" s="22" t="str">
        <f t="shared" si="3"/>
        <v/>
      </c>
      <c r="J35" s="107" t="str">
        <f>IF($C35="","",IFERROR(IF(VLOOKUP($B35,'商品リスト&amp;JANコード（ 2024.4.8更新）'!$B$2:$G$763,6,FALSE)="","",VLOOKUP($B35,'商品リスト&amp;JANコード（ 2024.4.8更新）'!$B$2:$G$763,6,FALSE)),""))</f>
        <v/>
      </c>
    </row>
    <row r="36" spans="1:10" s="2" customFormat="1" ht="35.1" customHeight="1" x14ac:dyDescent="0.15">
      <c r="A36" s="29">
        <v>25</v>
      </c>
      <c r="B36" s="150"/>
      <c r="C36" s="24" t="str">
        <f>IF($B36="","",IFERROR(VLOOKUP($B36,'商品リスト&amp;JANコード（ 2024.4.8更新）'!$B$2:$E$764,2,FALSE),"商品コードが間違っています"))</f>
        <v/>
      </c>
      <c r="D36" s="24" t="str">
        <f>IF($C36="","",IFERROR(VLOOKUP($B36,'商品リスト&amp;JANコード（ 2024.4.8更新）'!$B$2:$E$764,3,FALSE),""))</f>
        <v/>
      </c>
      <c r="E36" s="82"/>
      <c r="F36" s="141" t="str">
        <f>IF($C36="","",IFERROR(VLOOKUP($B36,'商品リスト&amp;JANコード（ 2024.4.8更新）'!$B$2:$F$764,5,FALSE),""))</f>
        <v/>
      </c>
      <c r="G36" s="26" t="str">
        <f t="shared" si="2"/>
        <v/>
      </c>
      <c r="H36" s="27" t="str">
        <f>IF($C36="","",IFERROR(VLOOKUP($B36,'商品リスト&amp;JANコード（ 2024.4.8更新）'!$B$2:$E$764,4,FALSE),""))</f>
        <v/>
      </c>
      <c r="I36" s="28" t="str">
        <f t="shared" si="3"/>
        <v/>
      </c>
      <c r="J36" s="107" t="str">
        <f>IF($C36="","",IFERROR(IF(VLOOKUP($B36,'商品リスト&amp;JANコード（ 2024.4.8更新）'!$B$2:$G$763,6,FALSE)="","",VLOOKUP($B36,'商品リスト&amp;JANコード（ 2024.4.8更新）'!$B$2:$G$763,6,FALSE)),""))</f>
        <v/>
      </c>
    </row>
    <row r="37" spans="1:10" s="2" customFormat="1" ht="35.1" customHeight="1" x14ac:dyDescent="0.15">
      <c r="A37" s="29">
        <v>26</v>
      </c>
      <c r="B37" s="151"/>
      <c r="C37" s="152" t="str">
        <f>IF($B37="","",IFERROR(VLOOKUP($B37,'商品リスト&amp;JANコード（ 2024.4.8更新）'!$B$2:$E$764,2,FALSE),"商品コードが間違っています"))</f>
        <v/>
      </c>
      <c r="D37" s="152" t="str">
        <f>IF($C37="","",IFERROR(VLOOKUP($B37,'商品リスト&amp;JANコード（ 2024.4.8更新）'!$B$2:$E$764,3,FALSE),""))</f>
        <v/>
      </c>
      <c r="E37" s="145"/>
      <c r="F37" s="153" t="str">
        <f>IF($C37="","",IFERROR(VLOOKUP($B37,'商品リスト&amp;JANコード（ 2024.4.8更新）'!$B$2:$F$764,5,FALSE),""))</f>
        <v/>
      </c>
      <c r="G37" s="154" t="str">
        <f t="shared" si="0"/>
        <v/>
      </c>
      <c r="H37" s="155" t="str">
        <f>IF($C37="","",IFERROR(VLOOKUP($B37,'商品リスト&amp;JANコード（ 2024.4.8更新）'!$B$2:$E$764,4,FALSE),""))</f>
        <v/>
      </c>
      <c r="I37" s="156" t="str">
        <f t="shared" si="1"/>
        <v/>
      </c>
      <c r="J37" s="107" t="str">
        <f>IF($C37="","",IFERROR(IF(VLOOKUP($B37,'商品リスト&amp;JANコード（ 2024.4.8更新）'!$B$2:$G$763,6,FALSE)="","",VLOOKUP($B37,'商品リスト&amp;JANコード（ 2024.4.8更新）'!$B$2:$G$763,6,FALSE)),""))</f>
        <v/>
      </c>
    </row>
    <row r="38" spans="1:10" s="2" customFormat="1" ht="35.1" customHeight="1" x14ac:dyDescent="0.15">
      <c r="A38" s="17">
        <v>27</v>
      </c>
      <c r="B38" s="77"/>
      <c r="C38" s="18" t="str">
        <f>IF($B38="","",IFERROR(VLOOKUP($B38,'商品リスト&amp;JANコード（ 2024.4.8更新）'!$B$2:$E$764,2,FALSE),"商品コードが間違っています"))</f>
        <v/>
      </c>
      <c r="D38" s="18" t="str">
        <f>IF($C38="","",IFERROR(VLOOKUP($B38,'商品リスト&amp;JANコード（ 2024.4.8更新）'!$B$2:$E$764,3,FALSE),""))</f>
        <v/>
      </c>
      <c r="E38" s="81"/>
      <c r="F38" s="140" t="str">
        <f>IF($C38="","",IFERROR(VLOOKUP($B38,'商品リスト&amp;JANコード（ 2024.4.8更新）'!$B$2:$F$764,5,FALSE),""))</f>
        <v/>
      </c>
      <c r="G38" s="20" t="str">
        <f t="shared" si="0"/>
        <v/>
      </c>
      <c r="H38" s="21" t="str">
        <f>IF($C38="","",IFERROR(VLOOKUP($B38,'商品リスト&amp;JANコード（ 2024.4.8更新）'!$B$2:$E$764,4,FALSE),""))</f>
        <v/>
      </c>
      <c r="I38" s="22" t="str">
        <f t="shared" si="1"/>
        <v/>
      </c>
      <c r="J38" s="107" t="str">
        <f>IF($C38="","",IFERROR(IF(VLOOKUP($B38,'商品リスト&amp;JANコード（ 2024.4.8更新）'!$B$2:$G$763,6,FALSE)="","",VLOOKUP($B38,'商品リスト&amp;JANコード（ 2024.4.8更新）'!$B$2:$G$763,6,FALSE)),""))</f>
        <v/>
      </c>
    </row>
    <row r="39" spans="1:10" s="2" customFormat="1" ht="35.1" customHeight="1" x14ac:dyDescent="0.15">
      <c r="A39" s="29">
        <v>28</v>
      </c>
      <c r="B39" s="77"/>
      <c r="C39" s="18" t="str">
        <f>IF($B39="","",IFERROR(VLOOKUP($B39,'商品リスト&amp;JANコード（ 2024.4.8更新）'!$B$2:$E$764,2,FALSE),"商品コードが間違っています"))</f>
        <v/>
      </c>
      <c r="D39" s="18" t="str">
        <f>IF($C39="","",IFERROR(VLOOKUP($B39,'商品リスト&amp;JANコード（ 2024.4.8更新）'!$B$2:$E$764,3,FALSE),""))</f>
        <v/>
      </c>
      <c r="E39" s="81"/>
      <c r="F39" s="140" t="str">
        <f>IF($C39="","",IFERROR(VLOOKUP($B39,'商品リスト&amp;JANコード（ 2024.4.8更新）'!$B$2:$F$764,5,FALSE),""))</f>
        <v/>
      </c>
      <c r="G39" s="20" t="str">
        <f t="shared" si="0"/>
        <v/>
      </c>
      <c r="H39" s="21" t="str">
        <f>IF($C39="","",IFERROR(VLOOKUP($B39,'商品リスト&amp;JANコード（ 2024.4.8更新）'!$B$2:$E$764,4,FALSE),""))</f>
        <v/>
      </c>
      <c r="I39" s="22" t="str">
        <f t="shared" si="1"/>
        <v/>
      </c>
      <c r="J39" s="107" t="str">
        <f>IF($C39="","",IFERROR(IF(VLOOKUP($B39,'商品リスト&amp;JANコード（ 2024.4.8更新）'!$B$2:$G$763,6,FALSE)="","",VLOOKUP($B39,'商品リスト&amp;JANコード（ 2024.4.8更新）'!$B$2:$G$763,6,FALSE)),""))</f>
        <v/>
      </c>
    </row>
    <row r="40" spans="1:10" s="2" customFormat="1" ht="35.1" customHeight="1" x14ac:dyDescent="0.15">
      <c r="A40" s="17">
        <v>29</v>
      </c>
      <c r="B40" s="77"/>
      <c r="C40" s="18" t="str">
        <f>IF($B40="","",IFERROR(VLOOKUP($B40,'商品リスト&amp;JANコード（ 2024.4.8更新）'!$B$2:$E$764,2,FALSE),"商品コードが間違っています"))</f>
        <v/>
      </c>
      <c r="D40" s="18" t="str">
        <f>IF($C40="","",IFERROR(VLOOKUP($B40,'商品リスト&amp;JANコード（ 2024.4.8更新）'!$B$2:$E$764,3,FALSE),""))</f>
        <v/>
      </c>
      <c r="E40" s="81"/>
      <c r="F40" s="140" t="str">
        <f>IF($C40="","",IFERROR(VLOOKUP($B40,'商品リスト&amp;JANコード（ 2024.4.8更新）'!$B$2:$F$764,5,FALSE),""))</f>
        <v/>
      </c>
      <c r="G40" s="20" t="str">
        <f t="shared" si="0"/>
        <v/>
      </c>
      <c r="H40" s="21" t="str">
        <f>IF($C40="","",IFERROR(VLOOKUP($B40,'商品リスト&amp;JANコード（ 2024.4.8更新）'!$B$2:$E$764,4,FALSE),""))</f>
        <v/>
      </c>
      <c r="I40" s="22" t="str">
        <f t="shared" si="1"/>
        <v/>
      </c>
      <c r="J40" s="107" t="str">
        <f>IF($C40="","",IFERROR(IF(VLOOKUP($B40,'商品リスト&amp;JANコード（ 2024.4.8更新）'!$B$2:$G$763,6,FALSE)="","",VLOOKUP($B40,'商品リスト&amp;JANコード（ 2024.4.8更新）'!$B$2:$G$763,6,FALSE)),""))</f>
        <v/>
      </c>
    </row>
    <row r="41" spans="1:10" s="2" customFormat="1" ht="35.1" customHeight="1" thickBot="1" x14ac:dyDescent="0.2">
      <c r="A41" s="29">
        <v>30</v>
      </c>
      <c r="B41" s="80"/>
      <c r="C41" s="36" t="str">
        <f>IF($B41="","",IFERROR(VLOOKUP($B41,'商品リスト&amp;JANコード（ 2024.4.8更新）'!$B$2:$E$764,2,FALSE),"商品コードが間違っています"))</f>
        <v/>
      </c>
      <c r="D41" s="36" t="str">
        <f>IF($C41="","",IFERROR(VLOOKUP($B41,'商品リスト&amp;JANコード（ 2024.4.8更新）'!$B$2:$E$764,3,FALSE),""))</f>
        <v/>
      </c>
      <c r="E41" s="84"/>
      <c r="F41" s="143" t="str">
        <f>IF($C41="","",IFERROR(VLOOKUP($B41,'商品リスト&amp;JANコード（ 2024.4.8更新）'!$B$2:$F$764,5,FALSE),""))</f>
        <v/>
      </c>
      <c r="G41" s="38" t="str">
        <f t="shared" si="0"/>
        <v/>
      </c>
      <c r="H41" s="39" t="str">
        <f>IF($C41="","",IFERROR(VLOOKUP($B41,'商品リスト&amp;JANコード（ 2024.4.8更新）'!$B$2:$E$764,4,FALSE),""))</f>
        <v/>
      </c>
      <c r="I41" s="40" t="str">
        <f t="shared" si="1"/>
        <v/>
      </c>
      <c r="J41" s="107" t="str">
        <f>IF($C41="","",IFERROR(IF(VLOOKUP($B41,'商品リスト&amp;JANコード（ 2024.4.8更新）'!$B$2:$G$763,6,FALSE)="","",VLOOKUP($B41,'商品リスト&amp;JANコード（ 2024.4.8更新）'!$B$2:$G$763,6,FALSE)),""))</f>
        <v/>
      </c>
    </row>
    <row r="42" spans="1:10" s="2" customFormat="1" ht="42.75" customHeight="1" thickTop="1" thickBot="1" x14ac:dyDescent="0.2">
      <c r="A42" s="378" t="s">
        <v>12</v>
      </c>
      <c r="B42" s="379"/>
      <c r="C42" s="379"/>
      <c r="D42" s="380"/>
      <c r="E42" s="41">
        <f>SUM(E12:E41)</f>
        <v>0</v>
      </c>
      <c r="F42" s="73"/>
      <c r="G42" s="42">
        <f>SUM(G12:G41)</f>
        <v>0</v>
      </c>
      <c r="H42" s="74"/>
      <c r="I42" s="43">
        <f>SUM(I12:I41)</f>
        <v>0</v>
      </c>
      <c r="J42" s="107" t="str">
        <f>IF($C42="","",IFERROR(IF(VLOOKUP($B42,'商品リスト&amp;JANコード（ 2024.4.8更新）'!$B$2:$G$763,6,FALSE)="","",VLOOKUP($B42,'商品リスト&amp;JANコード（ 2024.4.8更新）'!$B$2:$G$763,6,FALSE)),""))</f>
        <v/>
      </c>
    </row>
    <row r="43" spans="1:10" s="1" customFormat="1" ht="45" customHeight="1" thickTop="1" thickBot="1" x14ac:dyDescent="0.2">
      <c r="A43" s="46"/>
      <c r="B43" s="381" t="s">
        <v>850</v>
      </c>
      <c r="C43" s="381"/>
      <c r="D43" s="381"/>
      <c r="E43" s="382" t="s">
        <v>112</v>
      </c>
      <c r="F43" s="382"/>
      <c r="G43" s="382"/>
      <c r="H43" s="382"/>
      <c r="I43" s="382"/>
      <c r="J43" s="105" t="s">
        <v>111</v>
      </c>
    </row>
    <row r="44" spans="1:10" ht="21.95" customHeight="1" x14ac:dyDescent="0.15">
      <c r="A44" s="44"/>
      <c r="B44" s="47" t="s">
        <v>95</v>
      </c>
      <c r="C44" s="48" t="s">
        <v>1147</v>
      </c>
      <c r="D44" s="48"/>
      <c r="E44" s="48"/>
      <c r="F44" s="48"/>
      <c r="G44" s="48"/>
      <c r="H44" s="48"/>
      <c r="I44" s="49"/>
      <c r="J44" s="103"/>
    </row>
    <row r="45" spans="1:10" ht="21.95" customHeight="1" x14ac:dyDescent="0.15">
      <c r="A45" s="44"/>
      <c r="B45" s="50" t="s">
        <v>139</v>
      </c>
      <c r="C45" s="373" t="s">
        <v>1148</v>
      </c>
      <c r="D45" s="373"/>
      <c r="E45" s="373"/>
      <c r="F45" s="373"/>
      <c r="G45" s="373"/>
      <c r="H45" s="373"/>
      <c r="I45" s="374"/>
      <c r="J45" s="103"/>
    </row>
    <row r="46" spans="1:10" ht="21.95" customHeight="1" x14ac:dyDescent="0.15">
      <c r="A46" s="44"/>
      <c r="B46" s="50" t="s">
        <v>87</v>
      </c>
      <c r="C46" s="62" t="s">
        <v>86</v>
      </c>
      <c r="D46" s="44"/>
      <c r="E46" s="44"/>
      <c r="F46" s="44"/>
      <c r="G46" s="44"/>
      <c r="H46" s="59"/>
      <c r="I46" s="60"/>
      <c r="J46" s="103"/>
    </row>
    <row r="47" spans="1:10" ht="21.95" customHeight="1" x14ac:dyDescent="0.15">
      <c r="A47" s="44"/>
      <c r="B47" s="50" t="s">
        <v>19</v>
      </c>
      <c r="C47" s="57" t="s">
        <v>20</v>
      </c>
      <c r="D47" s="51"/>
      <c r="E47" s="51"/>
      <c r="F47" s="51"/>
      <c r="G47" s="51"/>
      <c r="H47" s="51"/>
      <c r="I47" s="52"/>
      <c r="J47" s="103"/>
    </row>
    <row r="48" spans="1:10" ht="21.95" customHeight="1" thickBot="1" x14ac:dyDescent="0.2">
      <c r="A48" s="44"/>
      <c r="B48" s="53" t="s">
        <v>21</v>
      </c>
      <c r="C48" s="56" t="s">
        <v>85</v>
      </c>
      <c r="D48" s="54"/>
      <c r="E48" s="54"/>
      <c r="F48" s="54"/>
      <c r="G48" s="54"/>
      <c r="H48" s="54"/>
      <c r="I48" s="55"/>
      <c r="J48" s="103"/>
    </row>
  </sheetData>
  <sheetProtection algorithmName="SHA-512" hashValue="MRXZyozH7EvvtNKkxLl2EebickHQBdH8bufAfDYpvJ+c5wQHY8ZOtdRfmqeSoysxRJrGp8vUdmToOgpnAWwVHg==" saltValue="j3YcTum0PteFpw119As4Ag==" spinCount="100000" sheet="1" objects="1" scenarios="1"/>
  <mergeCells count="9">
    <mergeCell ref="F5:I5"/>
    <mergeCell ref="F3:I4"/>
    <mergeCell ref="C45:I45"/>
    <mergeCell ref="H1:I1"/>
    <mergeCell ref="H9:I9"/>
    <mergeCell ref="A42:D42"/>
    <mergeCell ref="B43:D43"/>
    <mergeCell ref="E43:I43"/>
    <mergeCell ref="D6:I6"/>
  </mergeCells>
  <phoneticPr fontId="18"/>
  <dataValidations disablePrompts="1" count="1">
    <dataValidation type="list" allowBlank="1" showInputMessage="1" showErrorMessage="1" sqref="C8" xr:uid="{00000000-0002-0000-0100-000000000000}">
      <formula1>"銀行振込,代引"</formula1>
    </dataValidation>
  </dataValidations>
  <hyperlinks>
    <hyperlink ref="D10" r:id="rId1" xr:uid="{00000000-0004-0000-0100-000000000000}"/>
  </hyperlinks>
  <pageMargins left="0.25" right="0.25" top="0.75" bottom="0.5" header="0.3" footer="0.3"/>
  <pageSetup paperSize="9" scale="54"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N48"/>
  <sheetViews>
    <sheetView tabSelected="1" zoomScale="50" zoomScaleNormal="50" workbookViewId="0">
      <pane xSplit="1" ySplit="11" topLeftCell="B12" activePane="bottomRight" state="frozen"/>
      <selection pane="topRight" activeCell="B1" sqref="B1"/>
      <selection pane="bottomLeft" activeCell="A12" sqref="A12"/>
      <selection pane="bottomRight" activeCell="M7" sqref="M7"/>
    </sheetView>
  </sheetViews>
  <sheetFormatPr defaultColWidth="8.75" defaultRowHeight="13.5" x14ac:dyDescent="0.15"/>
  <cols>
    <col min="1" max="1" width="6" bestFit="1" customWidth="1"/>
    <col min="2" max="2" width="16.125" customWidth="1"/>
    <col min="3" max="3" width="50.625" customWidth="1"/>
    <col min="4" max="4" width="50.75" customWidth="1"/>
    <col min="5" max="5" width="8.875" customWidth="1"/>
    <col min="6" max="6" width="10.75" customWidth="1"/>
    <col min="7" max="7" width="13" customWidth="1"/>
    <col min="8" max="8" width="10.5" customWidth="1"/>
    <col min="9" max="9" width="12.125" bestFit="1" customWidth="1"/>
    <col min="10" max="10" width="4.375" customWidth="1"/>
    <col min="13" max="13" width="49" customWidth="1"/>
  </cols>
  <sheetData>
    <row r="1" spans="1:14" ht="17.25" x14ac:dyDescent="0.15">
      <c r="A1" s="3"/>
      <c r="B1" s="3"/>
      <c r="C1" s="3"/>
      <c r="D1" s="3"/>
      <c r="E1" s="3"/>
      <c r="F1" s="4"/>
      <c r="G1" s="58"/>
      <c r="H1" s="375">
        <f ca="1">TODAY()</f>
        <v>45390</v>
      </c>
      <c r="I1" s="375"/>
    </row>
    <row r="2" spans="1:14" s="1" customFormat="1" ht="38.450000000000003" customHeight="1" x14ac:dyDescent="0.15">
      <c r="A2" s="5"/>
      <c r="B2" s="6" t="s">
        <v>5</v>
      </c>
      <c r="C2" s="7"/>
      <c r="D2" s="7"/>
      <c r="E2" s="7"/>
      <c r="F2" s="7"/>
      <c r="G2" s="7"/>
      <c r="H2" s="7"/>
      <c r="I2" s="7"/>
    </row>
    <row r="3" spans="1:14" s="1" customFormat="1" ht="18.600000000000001" customHeight="1" x14ac:dyDescent="0.15">
      <c r="A3" s="5"/>
      <c r="B3" s="63"/>
      <c r="C3" s="7"/>
      <c r="D3" s="7"/>
      <c r="E3" s="7"/>
      <c r="F3" s="372" t="s">
        <v>14</v>
      </c>
      <c r="G3" s="372"/>
      <c r="H3" s="372"/>
      <c r="I3" s="372"/>
    </row>
    <row r="4" spans="1:14" s="1" customFormat="1" ht="24.95" customHeight="1" x14ac:dyDescent="0.15">
      <c r="A4" s="5"/>
      <c r="B4" s="64" t="s">
        <v>143</v>
      </c>
      <c r="C4" s="94" t="s">
        <v>102</v>
      </c>
      <c r="D4" s="7"/>
      <c r="E4" s="7"/>
      <c r="F4" s="372"/>
      <c r="G4" s="372"/>
      <c r="H4" s="372"/>
      <c r="I4" s="372"/>
    </row>
    <row r="5" spans="1:14" ht="24.95" customHeight="1" x14ac:dyDescent="0.15">
      <c r="A5" s="44"/>
      <c r="B5" s="64" t="s">
        <v>144</v>
      </c>
      <c r="C5" s="95" t="s">
        <v>103</v>
      </c>
      <c r="D5" s="68"/>
      <c r="E5" s="99" t="s">
        <v>106</v>
      </c>
      <c r="F5" s="386" t="s">
        <v>107</v>
      </c>
      <c r="G5" s="387"/>
      <c r="H5" s="387"/>
      <c r="I5" s="388"/>
    </row>
    <row r="6" spans="1:14" s="1" customFormat="1" ht="24.95" customHeight="1" x14ac:dyDescent="0.15">
      <c r="A6" s="45"/>
      <c r="B6" s="64" t="s">
        <v>145</v>
      </c>
      <c r="C6" s="95" t="s">
        <v>104</v>
      </c>
      <c r="D6" s="383" t="s">
        <v>141</v>
      </c>
      <c r="E6" s="384"/>
      <c r="F6" s="384"/>
      <c r="G6" s="384"/>
      <c r="H6" s="384"/>
      <c r="I6" s="384"/>
    </row>
    <row r="7" spans="1:14" s="1" customFormat="1" ht="24.95" customHeight="1" x14ac:dyDescent="0.15">
      <c r="A7" s="45"/>
      <c r="B7" s="64" t="s">
        <v>146</v>
      </c>
      <c r="C7" s="95" t="s">
        <v>142</v>
      </c>
      <c r="D7" s="68"/>
      <c r="E7" s="68"/>
      <c r="F7" s="68"/>
      <c r="G7" s="68"/>
      <c r="H7" s="68"/>
      <c r="I7" s="68"/>
    </row>
    <row r="8" spans="1:14" s="1" customFormat="1" ht="24.95" customHeight="1" x14ac:dyDescent="0.5">
      <c r="A8" s="45"/>
      <c r="B8" s="64" t="s">
        <v>147</v>
      </c>
      <c r="C8" s="96" t="s">
        <v>101</v>
      </c>
      <c r="D8" s="98" t="s">
        <v>92</v>
      </c>
      <c r="E8" s="67"/>
      <c r="F8" s="67"/>
      <c r="G8" s="72" t="s">
        <v>149</v>
      </c>
      <c r="H8" s="389">
        <v>0.6</v>
      </c>
      <c r="I8" s="390"/>
    </row>
    <row r="9" spans="1:14" s="1" customFormat="1" ht="24.95" customHeight="1" x14ac:dyDescent="0.15">
      <c r="A9" s="5"/>
      <c r="B9" s="64" t="s">
        <v>148</v>
      </c>
      <c r="C9" s="97" t="s">
        <v>105</v>
      </c>
      <c r="D9" s="98" t="s">
        <v>93</v>
      </c>
      <c r="E9" s="7"/>
      <c r="F9" s="61"/>
      <c r="G9" s="61"/>
      <c r="H9" s="61"/>
      <c r="I9" s="61"/>
    </row>
    <row r="10" spans="1:14" s="1" customFormat="1" ht="24.95" customHeight="1" thickBot="1" x14ac:dyDescent="0.2">
      <c r="A10" s="5"/>
      <c r="B10" s="75"/>
      <c r="C10" s="75"/>
      <c r="D10" s="65"/>
      <c r="E10" s="7"/>
      <c r="F10" s="61"/>
      <c r="G10" s="61"/>
      <c r="H10" s="61"/>
      <c r="I10" s="61"/>
    </row>
    <row r="11" spans="1:14" s="1" customFormat="1" ht="19.5" customHeight="1" thickTop="1" thickBot="1" x14ac:dyDescent="0.2">
      <c r="A11" s="9" t="s">
        <v>22</v>
      </c>
      <c r="B11" s="10" t="s">
        <v>23</v>
      </c>
      <c r="C11" s="11" t="s">
        <v>8</v>
      </c>
      <c r="D11" s="12" t="s">
        <v>9</v>
      </c>
      <c r="E11" s="12" t="s">
        <v>10</v>
      </c>
      <c r="F11" s="13" t="s">
        <v>16</v>
      </c>
      <c r="G11" s="11" t="s">
        <v>11</v>
      </c>
      <c r="H11" s="14" t="s">
        <v>17</v>
      </c>
      <c r="I11" s="108" t="s">
        <v>15</v>
      </c>
      <c r="J11" s="113"/>
    </row>
    <row r="12" spans="1:14" s="2" customFormat="1" ht="35.1" customHeight="1" x14ac:dyDescent="0.15">
      <c r="A12" s="16">
        <v>1</v>
      </c>
      <c r="B12" s="85" t="s">
        <v>100</v>
      </c>
      <c r="C12" s="126" t="s">
        <v>3</v>
      </c>
      <c r="D12" s="126" t="s">
        <v>2</v>
      </c>
      <c r="E12" s="86">
        <v>2</v>
      </c>
      <c r="F12" s="129">
        <v>180</v>
      </c>
      <c r="G12" s="130">
        <v>360</v>
      </c>
      <c r="H12" s="131">
        <v>300</v>
      </c>
      <c r="I12" s="130">
        <v>600</v>
      </c>
      <c r="J12" s="114"/>
    </row>
    <row r="13" spans="1:14" s="2" customFormat="1" ht="35.1" customHeight="1" x14ac:dyDescent="0.15">
      <c r="A13" s="17">
        <v>2</v>
      </c>
      <c r="B13" s="87">
        <v>10183002</v>
      </c>
      <c r="C13" s="127" t="s">
        <v>96</v>
      </c>
      <c r="D13" s="88" t="s">
        <v>97</v>
      </c>
      <c r="E13" s="89"/>
      <c r="F13" s="132" t="s">
        <v>97</v>
      </c>
      <c r="G13" s="133" t="str">
        <f t="shared" ref="G13:G23" si="0">IF(E13="","",IF(F13="","",E13*F13))</f>
        <v/>
      </c>
      <c r="H13" s="134" t="s">
        <v>97</v>
      </c>
      <c r="I13" s="135" t="s">
        <v>97</v>
      </c>
      <c r="J13" s="114"/>
    </row>
    <row r="14" spans="1:14" s="2" customFormat="1" ht="35.1" customHeight="1" x14ac:dyDescent="0.15">
      <c r="A14" s="17">
        <v>3</v>
      </c>
      <c r="B14" s="90"/>
      <c r="C14" s="127" t="s">
        <v>97</v>
      </c>
      <c r="D14" s="88" t="s">
        <v>97</v>
      </c>
      <c r="E14" s="89"/>
      <c r="F14" s="132" t="s">
        <v>97</v>
      </c>
      <c r="G14" s="133" t="str">
        <f t="shared" si="0"/>
        <v/>
      </c>
      <c r="H14" s="134" t="s">
        <v>97</v>
      </c>
      <c r="I14" s="135" t="s">
        <v>97</v>
      </c>
      <c r="J14" s="114"/>
      <c r="N14" s="117"/>
    </row>
    <row r="15" spans="1:14" s="2" customFormat="1" ht="35.1" customHeight="1" x14ac:dyDescent="0.15">
      <c r="A15" s="17">
        <v>4</v>
      </c>
      <c r="B15" s="77"/>
      <c r="C15" s="127" t="s">
        <v>97</v>
      </c>
      <c r="D15" s="18" t="s">
        <v>97</v>
      </c>
      <c r="E15" s="81"/>
      <c r="F15" s="132" t="s">
        <v>97</v>
      </c>
      <c r="G15" s="133" t="str">
        <f t="shared" si="0"/>
        <v/>
      </c>
      <c r="H15" s="134" t="s">
        <v>97</v>
      </c>
      <c r="I15" s="135" t="s">
        <v>97</v>
      </c>
      <c r="J15" s="114"/>
      <c r="M15" s="116"/>
    </row>
    <row r="16" spans="1:14" s="2" customFormat="1" ht="35.1" customHeight="1" x14ac:dyDescent="0.15">
      <c r="A16" s="23">
        <v>5</v>
      </c>
      <c r="B16" s="91">
        <v>90171</v>
      </c>
      <c r="C16" s="128" t="s">
        <v>98</v>
      </c>
      <c r="D16" s="128" t="s">
        <v>99</v>
      </c>
      <c r="E16" s="92">
        <v>2</v>
      </c>
      <c r="F16" s="136">
        <v>120</v>
      </c>
      <c r="G16" s="137">
        <f t="shared" si="0"/>
        <v>240</v>
      </c>
      <c r="H16" s="138">
        <v>200</v>
      </c>
      <c r="I16" s="139">
        <v>400</v>
      </c>
      <c r="J16" s="114"/>
      <c r="M16" s="116"/>
    </row>
    <row r="17" spans="1:14" s="2" customFormat="1" ht="35.1" customHeight="1" x14ac:dyDescent="0.15">
      <c r="A17" s="29">
        <v>6</v>
      </c>
      <c r="B17" s="79"/>
      <c r="C17" s="30" t="s">
        <v>97</v>
      </c>
      <c r="D17" s="30" t="s">
        <v>97</v>
      </c>
      <c r="E17" s="83"/>
      <c r="F17" s="31" t="s">
        <v>97</v>
      </c>
      <c r="G17" s="32" t="str">
        <f t="shared" si="0"/>
        <v/>
      </c>
      <c r="H17" s="33" t="s">
        <v>97</v>
      </c>
      <c r="I17" s="110" t="s">
        <v>97</v>
      </c>
      <c r="J17" s="114"/>
      <c r="M17" s="116"/>
      <c r="N17" s="116"/>
    </row>
    <row r="18" spans="1:14" s="2" customFormat="1" ht="35.1" customHeight="1" x14ac:dyDescent="0.15">
      <c r="A18" s="17">
        <v>7</v>
      </c>
      <c r="B18" s="77"/>
      <c r="C18" s="18"/>
      <c r="D18" s="18" t="s">
        <v>97</v>
      </c>
      <c r="E18" s="81"/>
      <c r="F18" s="19" t="s">
        <v>97</v>
      </c>
      <c r="G18" s="20" t="str">
        <f t="shared" si="0"/>
        <v/>
      </c>
      <c r="H18" s="21" t="s">
        <v>97</v>
      </c>
      <c r="I18" s="109" t="s">
        <v>97</v>
      </c>
      <c r="J18" s="114"/>
      <c r="M18" s="116"/>
    </row>
    <row r="19" spans="1:14" s="2" customFormat="1" ht="35.1" customHeight="1" x14ac:dyDescent="0.15">
      <c r="A19" s="17">
        <v>8</v>
      </c>
      <c r="B19" s="77"/>
      <c r="C19" s="124" t="s">
        <v>97</v>
      </c>
      <c r="E19" s="81"/>
      <c r="F19" s="19" t="s">
        <v>97</v>
      </c>
      <c r="G19" s="20" t="str">
        <f t="shared" si="0"/>
        <v/>
      </c>
      <c r="H19" s="21" t="s">
        <v>97</v>
      </c>
      <c r="I19" s="109" t="s">
        <v>97</v>
      </c>
      <c r="J19" s="114"/>
    </row>
    <row r="20" spans="1:14" s="2" customFormat="1" ht="35.1" customHeight="1" x14ac:dyDescent="0.15">
      <c r="A20" s="17">
        <v>9</v>
      </c>
      <c r="B20" s="77"/>
      <c r="C20" s="148" t="s">
        <v>97</v>
      </c>
      <c r="D20" s="147"/>
      <c r="E20" s="81"/>
      <c r="F20" s="19" t="s">
        <v>97</v>
      </c>
      <c r="G20" s="20" t="str">
        <f t="shared" si="0"/>
        <v/>
      </c>
      <c r="H20" s="21" t="s">
        <v>97</v>
      </c>
      <c r="I20" s="109"/>
      <c r="J20" s="114"/>
    </row>
    <row r="21" spans="1:14" s="2" customFormat="1" ht="35.1" customHeight="1" x14ac:dyDescent="0.15">
      <c r="A21" s="23">
        <v>10</v>
      </c>
      <c r="B21" s="78"/>
      <c r="C21" s="149" t="s">
        <v>97</v>
      </c>
      <c r="D21" s="147"/>
      <c r="E21" s="82"/>
      <c r="F21" s="25" t="s">
        <v>97</v>
      </c>
      <c r="G21" s="26" t="str">
        <f t="shared" si="0"/>
        <v/>
      </c>
      <c r="H21" s="27" t="s">
        <v>97</v>
      </c>
      <c r="I21" s="111" t="s">
        <v>97</v>
      </c>
      <c r="J21" s="114"/>
    </row>
    <row r="22" spans="1:14" s="2" customFormat="1" ht="35.1" customHeight="1" x14ac:dyDescent="0.15">
      <c r="A22" s="29">
        <v>11</v>
      </c>
      <c r="B22" s="79"/>
      <c r="C22" s="93"/>
      <c r="D22" s="30" t="s">
        <v>97</v>
      </c>
      <c r="E22" s="83"/>
      <c r="F22" s="31" t="s">
        <v>97</v>
      </c>
      <c r="G22" s="32" t="str">
        <f t="shared" si="0"/>
        <v/>
      </c>
      <c r="H22" s="33" t="s">
        <v>97</v>
      </c>
      <c r="I22" s="110" t="s">
        <v>97</v>
      </c>
      <c r="J22" s="114"/>
    </row>
    <row r="23" spans="1:14" s="2" customFormat="1" ht="35.1" customHeight="1" x14ac:dyDescent="0.15">
      <c r="A23" s="17">
        <v>12</v>
      </c>
      <c r="B23" s="77"/>
      <c r="C23" s="88"/>
      <c r="D23" s="88"/>
      <c r="E23" s="81"/>
      <c r="F23" s="19" t="s">
        <v>97</v>
      </c>
      <c r="G23" s="20" t="str">
        <f t="shared" si="0"/>
        <v/>
      </c>
      <c r="H23" s="21" t="s">
        <v>97</v>
      </c>
      <c r="I23" s="109" t="s">
        <v>97</v>
      </c>
      <c r="J23" s="114"/>
    </row>
    <row r="24" spans="1:14" s="2" customFormat="1" ht="35.1" customHeight="1" x14ac:dyDescent="0.15">
      <c r="A24" s="17">
        <v>13</v>
      </c>
      <c r="B24" s="77"/>
      <c r="C24" s="18" t="str">
        <f>IF($B24="","",IFERROR(VLOOKUP($B24,'商品リスト&amp;JANコード（ 2024.4.8更新）'!$B$2:$E$764,2,FALSE),"商品コードが間違っています"))</f>
        <v/>
      </c>
      <c r="D24" s="18" t="str">
        <f>IF($C24="","",IFERROR(VLOOKUP($B24,'商品リスト&amp;JANコード（ 2024.4.8更新）'!$B$2:$E$764,3,FALSE),""))</f>
        <v/>
      </c>
      <c r="E24" s="81"/>
      <c r="F24" s="19" t="str">
        <f t="shared" ref="F24:F41" si="1">IF(E24="","",IF($H$8="","",IFERROR(H24*$H$8,"")))</f>
        <v/>
      </c>
      <c r="G24" s="20" t="str">
        <f t="shared" ref="G24:G41" si="2">IF(E24="","",IF(F24="","",E24*F24))</f>
        <v/>
      </c>
      <c r="H24" s="21" t="str">
        <f>IF($C24="","",IFERROR(VLOOKUP($B24,'商品リスト&amp;JANコード（ 2024.4.8更新）'!$B$2:$E$764,4,FALSE),""))</f>
        <v/>
      </c>
      <c r="I24" s="109" t="str">
        <f t="shared" ref="I24:I41" si="3">IF(H24="","",E24*H24)</f>
        <v/>
      </c>
      <c r="J24" s="114"/>
    </row>
    <row r="25" spans="1:14" s="2" customFormat="1" ht="35.1" customHeight="1" x14ac:dyDescent="0.15">
      <c r="A25" s="17">
        <v>14</v>
      </c>
      <c r="B25" s="77"/>
      <c r="C25" s="127" t="str">
        <f>IF($B25="","",IFERROR(VLOOKUP($B25,'商品リスト&amp;JANコード（ 2024.4.8更新）'!$B$2:$E$764,2,FALSE),"商品コードが間違っています"))</f>
        <v/>
      </c>
      <c r="D25" s="127" t="str">
        <f>IF($C25="","",IFERROR(VLOOKUP($B25,'商品リスト&amp;JANコード（ 2024.4.8更新）'!$B$2:$E$764,3,FALSE),""))</f>
        <v/>
      </c>
      <c r="E25" s="81"/>
      <c r="F25" s="132" t="str">
        <f t="shared" ref="F25" si="4">IF(E25="","",IF($H$8="","",IFERROR(H25*$H$8,"")))</f>
        <v/>
      </c>
      <c r="G25" s="133" t="str">
        <f t="shared" ref="G25" si="5">IF(E25="","",IF(F25="","",E25*F25))</f>
        <v/>
      </c>
      <c r="H25" s="134" t="str">
        <f>IF($C25="","",IFERROR(VLOOKUP($B25,'商品リスト&amp;JANコード（ 2024.4.8更新）'!$B$2:$E$764,4,FALSE),""))</f>
        <v/>
      </c>
      <c r="I25" s="135" t="str">
        <f t="shared" ref="I25" si="6">IF(H25="","",E25*H25)</f>
        <v/>
      </c>
      <c r="J25" s="114"/>
    </row>
    <row r="26" spans="1:14" s="2" customFormat="1" ht="35.1" customHeight="1" x14ac:dyDescent="0.15">
      <c r="A26" s="23">
        <v>15</v>
      </c>
      <c r="B26" s="91" t="s">
        <v>114</v>
      </c>
      <c r="C26" s="128" t="str">
        <f>IF($B26="","",IFERROR(VLOOKUP($B26,'商品リスト&amp;JANコード（ 2024.4.8更新）'!$B$2:$E$764,2,FALSE),"商品コードが間違っています"))</f>
        <v xml:space="preserve">ふろしきパッチン  </v>
      </c>
      <c r="D26" s="128" t="str">
        <f>IF($C26="","",IFERROR(VLOOKUP($B26,'商品リスト&amp;JANコード（ 2024.4.8更新）'!$B$2:$E$764,3,FALSE),""))</f>
        <v>ナラ</v>
      </c>
      <c r="E26" s="92">
        <v>3</v>
      </c>
      <c r="F26" s="136">
        <f t="shared" si="1"/>
        <v>1620</v>
      </c>
      <c r="G26" s="137">
        <f t="shared" si="2"/>
        <v>4860</v>
      </c>
      <c r="H26" s="138">
        <f>IF($C26="","",IFERROR(VLOOKUP($B26,'商品リスト&amp;JANコード（ 2024.4.8更新）'!$B$2:$E$764,4,FALSE),""))</f>
        <v>2700</v>
      </c>
      <c r="I26" s="139">
        <f t="shared" si="3"/>
        <v>8100</v>
      </c>
      <c r="J26" s="115" t="s">
        <v>116</v>
      </c>
    </row>
    <row r="27" spans="1:14" s="2" customFormat="1" ht="35.1" customHeight="1" x14ac:dyDescent="0.15">
      <c r="A27" s="29">
        <v>16</v>
      </c>
      <c r="B27" s="90" t="s">
        <v>84</v>
      </c>
      <c r="C27" s="127" t="str">
        <f>IF($B27="","",IFERROR(VLOOKUP($B27,'商品リスト&amp;JANコード（ 2024.4.8更新）'!$B$2:$E$764,2,FALSE),"商品コードが間違っています"))</f>
        <v xml:space="preserve">ふろしきパッチン  </v>
      </c>
      <c r="D27" s="127" t="str">
        <f>IF($C27="","",IFERROR(VLOOKUP($B27,'商品リスト&amp;JANコード（ 2024.4.8更新）'!$B$2:$E$764,3,FALSE),""))</f>
        <v>ブラックウォールナット</v>
      </c>
      <c r="E27" s="89">
        <v>3</v>
      </c>
      <c r="F27" s="132">
        <f>IF(E27="","",IF($H$8="","",IFERROR(H27*$H$8,"")))</f>
        <v>1620</v>
      </c>
      <c r="G27" s="133">
        <f>IF(E27="","",IF(F27="","",E27*F27))</f>
        <v>4860</v>
      </c>
      <c r="H27" s="134">
        <f>IF($C27="","",IFERROR(VLOOKUP($B27,'商品リスト&amp;JANコード（ 2024.4.8更新）'!$B$2:$E$764,4,FALSE),""))</f>
        <v>2700</v>
      </c>
      <c r="I27" s="135">
        <f>IF(H27="","",E27*H27)</f>
        <v>8100</v>
      </c>
      <c r="J27" s="115" t="s">
        <v>115</v>
      </c>
    </row>
    <row r="28" spans="1:14" s="2" customFormat="1" ht="35.1" customHeight="1" x14ac:dyDescent="0.15">
      <c r="A28" s="17">
        <v>17</v>
      </c>
      <c r="B28" s="77"/>
      <c r="C28" s="18" t="str">
        <f>IF($B28="","",IFERROR(VLOOKUP($B28,'商品リスト&amp;JANコード（ 2024.4.8更新）'!$B$2:$E$764,2,FALSE),"商品コードが間違っています"))</f>
        <v/>
      </c>
      <c r="D28" s="121" t="str">
        <f>IF($C28="","",IFERROR(VLOOKUP($B28,'商品リスト&amp;JANコード（ 2024.4.8更新）'!$B$2:$E$764,3,FALSE),""))</f>
        <v/>
      </c>
      <c r="E28" s="81"/>
      <c r="F28" s="19" t="str">
        <f t="shared" si="1"/>
        <v/>
      </c>
      <c r="G28" s="20" t="str">
        <f t="shared" si="2"/>
        <v/>
      </c>
      <c r="H28" s="21" t="str">
        <f>IF($C28="","",IFERROR(VLOOKUP($B28,'商品リスト&amp;JANコード（ 2024.4.8更新）'!$B$2:$E$764,4,FALSE),""))</f>
        <v/>
      </c>
      <c r="I28" s="109" t="str">
        <f t="shared" si="3"/>
        <v/>
      </c>
      <c r="J28" s="114"/>
    </row>
    <row r="29" spans="1:14" s="2" customFormat="1" ht="34.5" customHeight="1" x14ac:dyDescent="0.15">
      <c r="A29" s="17">
        <v>18</v>
      </c>
      <c r="B29" s="77"/>
      <c r="C29" s="391" t="s">
        <v>860</v>
      </c>
      <c r="D29" s="392"/>
      <c r="E29" s="122"/>
      <c r="F29" s="118"/>
      <c r="G29" s="119"/>
      <c r="H29" s="120"/>
      <c r="I29" s="109" t="str">
        <f t="shared" si="3"/>
        <v/>
      </c>
      <c r="J29" s="114"/>
    </row>
    <row r="30" spans="1:14" s="2" customFormat="1" ht="35.1" customHeight="1" x14ac:dyDescent="0.15">
      <c r="A30" s="17">
        <v>19</v>
      </c>
      <c r="B30" s="77"/>
      <c r="C30" s="393" t="s">
        <v>859</v>
      </c>
      <c r="D30" s="394"/>
      <c r="E30" s="123"/>
      <c r="F30" s="19" t="str">
        <f t="shared" si="1"/>
        <v/>
      </c>
      <c r="G30" s="20" t="str">
        <f t="shared" si="2"/>
        <v/>
      </c>
      <c r="H30" s="21" t="str">
        <f>IF($C30="","",IFERROR(VLOOKUP($B30,'商品リスト&amp;JANコード（ 2024.4.8更新）'!$B$2:$E$764,4,FALSE),""))</f>
        <v/>
      </c>
      <c r="I30" s="109" t="str">
        <f t="shared" si="3"/>
        <v/>
      </c>
      <c r="J30" s="114"/>
    </row>
    <row r="31" spans="1:14" s="2" customFormat="1" ht="35.1" customHeight="1" x14ac:dyDescent="0.15">
      <c r="A31" s="23">
        <v>20</v>
      </c>
      <c r="B31" s="78"/>
      <c r="C31" s="24" t="str">
        <f>IF($B31="","",IFERROR(VLOOKUP($B31,'商品リスト&amp;JANコード（ 2024.4.8更新）'!$B$2:$E$764,2,FALSE),"商品コードが間違っています"))</f>
        <v/>
      </c>
      <c r="D31" s="24" t="str">
        <f>IF($C31="","",IFERROR(VLOOKUP($B31,'商品リスト&amp;JANコード（ 2024.4.8更新）'!$B$2:$E$764,3,FALSE),""))</f>
        <v/>
      </c>
      <c r="E31" s="81"/>
      <c r="F31" s="19" t="str">
        <f t="shared" ref="F31" si="7">IF(E31="","",IF($H$8="","",IFERROR(H31*$H$8,"")))</f>
        <v/>
      </c>
      <c r="G31" s="20" t="str">
        <f t="shared" ref="G31" si="8">IF(E31="","",IF(F31="","",E31*F31))</f>
        <v/>
      </c>
      <c r="H31" s="21" t="str">
        <f>IF($C31="","",IFERROR(VLOOKUP($B31,'商品リスト&amp;JANコード（ 2024.4.8更新）'!$B$2:$E$764,4,FALSE),""))</f>
        <v/>
      </c>
      <c r="I31" s="111"/>
      <c r="J31" s="114"/>
    </row>
    <row r="32" spans="1:14" s="2" customFormat="1" ht="35.1" customHeight="1" x14ac:dyDescent="0.15">
      <c r="A32" s="29">
        <v>21</v>
      </c>
      <c r="B32" s="79"/>
      <c r="C32" s="30" t="str">
        <f>IF($B32="","",IFERROR(VLOOKUP($B32,'商品リスト&amp;JANコード（ 2024.4.8更新）'!$B$2:$E$764,2,FALSE),"商品コードが間違っています"))</f>
        <v/>
      </c>
      <c r="D32" s="30" t="str">
        <f>IF($C32="","",IFERROR(VLOOKUP($B32,'商品リスト&amp;JANコード（ 2024.4.8更新）'!$B$2:$E$764,3,FALSE),""))</f>
        <v/>
      </c>
      <c r="E32" s="81"/>
      <c r="F32" s="31"/>
      <c r="G32" s="32" t="str">
        <f>IF(E32="","",IF(F32="","",E32*F32))</f>
        <v/>
      </c>
      <c r="H32" s="21" t="str">
        <f>IF($C32="","",IFERROR(VLOOKUP($B32,'商品リスト&amp;JANコード（ 2024.4.8更新）'!$B$2:$E$764,4,FALSE),""))</f>
        <v/>
      </c>
      <c r="I32" s="110" t="str">
        <f>IF(H32="","",E32*H32)</f>
        <v/>
      </c>
      <c r="J32" s="114"/>
    </row>
    <row r="33" spans="1:13" s="2" customFormat="1" ht="35.1" customHeight="1" x14ac:dyDescent="0.15">
      <c r="A33" s="17">
        <v>22</v>
      </c>
      <c r="B33" s="77"/>
      <c r="C33" s="18"/>
      <c r="D33" s="18"/>
      <c r="E33" s="81"/>
      <c r="F33" s="19"/>
      <c r="G33" s="20" t="str">
        <f t="shared" si="2"/>
        <v/>
      </c>
      <c r="H33" s="21" t="str">
        <f>IF($C33="","",IFERROR(VLOOKUP($B33,'商品リスト&amp;JANコード（ 2024.4.8更新）'!$B$2:$E$764,4,FALSE),""))</f>
        <v/>
      </c>
      <c r="I33" s="109" t="str">
        <f t="shared" si="3"/>
        <v/>
      </c>
      <c r="J33" s="114"/>
    </row>
    <row r="34" spans="1:13" s="2" customFormat="1" ht="35.1" customHeight="1" x14ac:dyDescent="0.15">
      <c r="A34" s="17">
        <v>23</v>
      </c>
      <c r="B34" s="77"/>
      <c r="C34" s="18" t="str">
        <f>IF($B34="","",IFERROR(VLOOKUP($B34,'商品リスト&amp;JANコード（ 2024.4.8更新）'!$B$2:$E$764,2,FALSE),"商品コードが間違っています"))</f>
        <v/>
      </c>
      <c r="D34" s="18" t="str">
        <f>IF($C34="","",IFERROR(VLOOKUP($B34,'商品リスト&amp;JANコード（ 2024.4.8更新）'!$B$2:$E$764,3,FALSE),""))</f>
        <v/>
      </c>
      <c r="E34" s="81"/>
      <c r="F34" s="19" t="str">
        <f t="shared" si="1"/>
        <v/>
      </c>
      <c r="G34" s="20" t="str">
        <f t="shared" si="2"/>
        <v/>
      </c>
      <c r="H34" s="21" t="str">
        <f>IF($C34="","",IFERROR(VLOOKUP($B34,'商品リスト&amp;JANコード（ 2024.4.8更新）'!$B$2:$E$764,4,FALSE),""))</f>
        <v/>
      </c>
      <c r="I34" s="109" t="str">
        <f t="shared" si="3"/>
        <v/>
      </c>
      <c r="J34" s="114"/>
    </row>
    <row r="35" spans="1:13" s="2" customFormat="1" ht="35.1" customHeight="1" x14ac:dyDescent="0.15">
      <c r="A35" s="17">
        <v>24</v>
      </c>
      <c r="B35" s="77"/>
      <c r="C35" s="18" t="str">
        <f>IF($B35="","",IFERROR(VLOOKUP($B35,'商品リスト&amp;JANコード（ 2024.4.8更新）'!$B$2:$E$764,2,FALSE),"商品コードが間違っています"))</f>
        <v/>
      </c>
      <c r="D35" s="18" t="str">
        <f>IF($C35="","",IFERROR(VLOOKUP($B35,'商品リスト&amp;JANコード（ 2024.4.8更新）'!$B$2:$E$764,3,FALSE),""))</f>
        <v/>
      </c>
      <c r="E35" s="81"/>
      <c r="F35" s="19" t="str">
        <f t="shared" si="1"/>
        <v/>
      </c>
      <c r="G35" s="20" t="str">
        <f t="shared" si="2"/>
        <v/>
      </c>
      <c r="H35" s="21" t="str">
        <f>IF($C35="","",IFERROR(VLOOKUP($B35,'商品リスト&amp;JANコード（ 2024.4.8更新）'!$B$2:$E$764,4,FALSE),""))</f>
        <v/>
      </c>
      <c r="I35" s="109" t="str">
        <f t="shared" si="3"/>
        <v/>
      </c>
      <c r="J35" s="114"/>
    </row>
    <row r="36" spans="1:13" s="2" customFormat="1" ht="35.1" customHeight="1" x14ac:dyDescent="0.15">
      <c r="A36" s="23">
        <v>25</v>
      </c>
      <c r="B36" s="78"/>
      <c r="C36" s="24" t="str">
        <f>IF($B36="","",IFERROR(VLOOKUP($B36,'商品リスト&amp;JANコード（ 2024.4.8更新）'!$B$2:$E$764,2,FALSE),"商品コードが間違っています"))</f>
        <v/>
      </c>
      <c r="D36" s="24" t="str">
        <f>IF($C36="","",IFERROR(VLOOKUP($B36,'商品リスト&amp;JANコード（ 2024.4.8更新）'!$B$2:$E$764,3,FALSE),""))</f>
        <v/>
      </c>
      <c r="E36" s="82"/>
      <c r="F36" s="25" t="str">
        <f t="shared" si="1"/>
        <v/>
      </c>
      <c r="G36" s="26" t="str">
        <f t="shared" si="2"/>
        <v/>
      </c>
      <c r="H36" s="27" t="str">
        <f>IF($C36="","",IFERROR(VLOOKUP($B36,'商品リスト&amp;JANコード（ 2024.4.8更新）'!$B$2:$E$764,4,FALSE),""))</f>
        <v/>
      </c>
      <c r="I36" s="111" t="str">
        <f t="shared" si="3"/>
        <v/>
      </c>
      <c r="J36" s="114"/>
    </row>
    <row r="37" spans="1:13" s="2" customFormat="1" ht="35.1" customHeight="1" x14ac:dyDescent="0.15">
      <c r="A37" s="29">
        <v>26</v>
      </c>
      <c r="B37" s="79"/>
      <c r="C37" s="30" t="str">
        <f>IF($B37="","",IFERROR(VLOOKUP($B37,'商品リスト&amp;JANコード（ 2024.4.8更新）'!$B$2:$E$764,2,FALSE),"商品コードが間違っています"))</f>
        <v/>
      </c>
      <c r="D37" s="30" t="str">
        <f>IF($C37="","",IFERROR(VLOOKUP($B37,'商品リスト&amp;JANコード（ 2024.4.8更新）'!$B$2:$E$764,3,FALSE),""))</f>
        <v/>
      </c>
      <c r="E37" s="83"/>
      <c r="F37" s="31" t="str">
        <f t="shared" si="1"/>
        <v/>
      </c>
      <c r="G37" s="32" t="str">
        <f t="shared" si="2"/>
        <v/>
      </c>
      <c r="H37" s="33" t="str">
        <f>IF($C37="","",IFERROR(VLOOKUP($B37,'商品リスト&amp;JANコード（ 2024.4.8更新）'!$B$2:$E$764,4,FALSE),""))</f>
        <v/>
      </c>
      <c r="I37" s="110" t="str">
        <f t="shared" si="3"/>
        <v/>
      </c>
      <c r="J37" s="114"/>
    </row>
    <row r="38" spans="1:13" s="2" customFormat="1" ht="35.1" customHeight="1" x14ac:dyDescent="0.15">
      <c r="A38" s="17">
        <v>27</v>
      </c>
      <c r="B38" s="77"/>
      <c r="C38" s="18" t="str">
        <f>IF($B38="","",IFERROR(VLOOKUP($B38,'商品リスト&amp;JANコード（ 2024.4.8更新）'!$B$2:$E$764,2,FALSE),"商品コードが間違っています"))</f>
        <v/>
      </c>
      <c r="D38" s="18" t="str">
        <f>IF($C38="","",IFERROR(VLOOKUP($B38,'商品リスト&amp;JANコード（ 2024.4.8更新）'!$B$2:$E$764,3,FALSE),""))</f>
        <v/>
      </c>
      <c r="E38" s="81"/>
      <c r="F38" s="19" t="str">
        <f t="shared" si="1"/>
        <v/>
      </c>
      <c r="G38" s="20" t="str">
        <f t="shared" si="2"/>
        <v/>
      </c>
      <c r="H38" s="21" t="str">
        <f>IF($C38="","",IFERROR(VLOOKUP($B38,'商品リスト&amp;JANコード（ 2024.4.8更新）'!$B$2:$E$764,4,FALSE),""))</f>
        <v/>
      </c>
      <c r="I38" s="109" t="str">
        <f t="shared" si="3"/>
        <v/>
      </c>
      <c r="J38" s="114"/>
    </row>
    <row r="39" spans="1:13" s="2" customFormat="1" ht="35.1" customHeight="1" x14ac:dyDescent="0.15">
      <c r="A39" s="17">
        <v>28</v>
      </c>
      <c r="B39" s="77"/>
      <c r="C39" s="18" t="str">
        <f>IF($B39="","",IFERROR(VLOOKUP($B39,'商品リスト&amp;JANコード（ 2024.4.8更新）'!$B$2:$E$764,2,FALSE),"商品コードが間違っています"))</f>
        <v/>
      </c>
      <c r="D39" s="18" t="str">
        <f>IF($C39="","",IFERROR(VLOOKUP($B39,'商品リスト&amp;JANコード（ 2024.4.8更新）'!$B$2:$E$764,3,FALSE),""))</f>
        <v/>
      </c>
      <c r="E39" s="81"/>
      <c r="F39" s="19" t="str">
        <f t="shared" si="1"/>
        <v/>
      </c>
      <c r="G39" s="20" t="str">
        <f t="shared" si="2"/>
        <v/>
      </c>
      <c r="H39" s="21" t="str">
        <f>IF($C39="","",IFERROR(VLOOKUP($B39,'商品リスト&amp;JANコード（ 2024.4.8更新）'!$B$2:$E$764,4,FALSE),""))</f>
        <v/>
      </c>
      <c r="I39" s="109" t="str">
        <f t="shared" si="3"/>
        <v/>
      </c>
      <c r="J39" s="114"/>
    </row>
    <row r="40" spans="1:13" s="2" customFormat="1" ht="35.1" customHeight="1" x14ac:dyDescent="0.15">
      <c r="A40" s="17">
        <v>29</v>
      </c>
      <c r="B40" s="77"/>
      <c r="C40" s="18" t="str">
        <f>IF($B40="","",IFERROR(VLOOKUP($B40,'商品リスト&amp;JANコード（ 2024.4.8更新）'!$B$2:$E$764,2,FALSE),"商品コードが間違っています"))</f>
        <v/>
      </c>
      <c r="D40" s="18" t="str">
        <f>IF($C40="","",IFERROR(VLOOKUP($B40,'商品リスト&amp;JANコード（ 2024.4.8更新）'!$B$2:$E$764,3,FALSE),""))</f>
        <v/>
      </c>
      <c r="E40" s="81"/>
      <c r="F40" s="19" t="str">
        <f t="shared" si="1"/>
        <v/>
      </c>
      <c r="G40" s="20" t="str">
        <f t="shared" si="2"/>
        <v/>
      </c>
      <c r="H40" s="21" t="str">
        <f>IF($C40="","",IFERROR(VLOOKUP($B40,'商品リスト&amp;JANコード（ 2024.4.8更新）'!$B$2:$E$764,4,FALSE),""))</f>
        <v/>
      </c>
      <c r="I40" s="109" t="str">
        <f t="shared" si="3"/>
        <v/>
      </c>
      <c r="J40" s="114"/>
    </row>
    <row r="41" spans="1:13" s="2" customFormat="1" ht="35.1" customHeight="1" thickBot="1" x14ac:dyDescent="0.2">
      <c r="A41" s="35">
        <v>30</v>
      </c>
      <c r="B41" s="80"/>
      <c r="C41" s="36" t="str">
        <f>IF($B41="","",IFERROR(VLOOKUP($B41,'商品リスト&amp;JANコード（ 2024.4.8更新）'!$B$2:$E$764,2,FALSE),"商品コードが間違っています"))</f>
        <v/>
      </c>
      <c r="D41" s="36" t="str">
        <f>IF($C41="","",IFERROR(VLOOKUP($B41,'商品リスト&amp;JANコード（ 2024.4.8更新）'!$B$2:$E$764,3,FALSE),""))</f>
        <v/>
      </c>
      <c r="E41" s="84"/>
      <c r="F41" s="37" t="str">
        <f t="shared" si="1"/>
        <v/>
      </c>
      <c r="G41" s="38" t="str">
        <f t="shared" si="2"/>
        <v/>
      </c>
      <c r="H41" s="39" t="str">
        <f>IF($C41="","",IFERROR(VLOOKUP($B41,'商品リスト&amp;JANコード（ 2024.4.8更新）'!$B$2:$E$764,4,FALSE),""))</f>
        <v/>
      </c>
      <c r="I41" s="112" t="str">
        <f t="shared" si="3"/>
        <v/>
      </c>
      <c r="J41" s="114"/>
    </row>
    <row r="42" spans="1:13" s="2" customFormat="1" ht="42.75" customHeight="1" thickTop="1" thickBot="1" x14ac:dyDescent="0.2">
      <c r="A42" s="125"/>
      <c r="B42" s="379" t="s">
        <v>117</v>
      </c>
      <c r="C42" s="379"/>
      <c r="D42" s="380"/>
      <c r="E42" s="41">
        <f>SUM(E12:E41)</f>
        <v>10</v>
      </c>
      <c r="F42" s="73"/>
      <c r="G42" s="42">
        <f>SUM(G12:G41)</f>
        <v>10320</v>
      </c>
      <c r="H42" s="74"/>
      <c r="I42" s="42">
        <f>SUM(I12:I41)</f>
        <v>17200</v>
      </c>
      <c r="J42" s="114"/>
    </row>
    <row r="43" spans="1:13" s="1" customFormat="1" ht="45" customHeight="1" thickTop="1" thickBot="1" x14ac:dyDescent="0.2">
      <c r="A43" s="46"/>
      <c r="B43" s="381" t="s">
        <v>110</v>
      </c>
      <c r="C43" s="381"/>
      <c r="D43" s="381"/>
      <c r="E43" s="382" t="s">
        <v>112</v>
      </c>
      <c r="F43" s="382"/>
      <c r="G43" s="382"/>
      <c r="H43" s="382"/>
      <c r="I43" s="382"/>
      <c r="J43" s="105" t="s">
        <v>111</v>
      </c>
      <c r="L43" s="385"/>
      <c r="M43" s="385"/>
    </row>
    <row r="44" spans="1:13" ht="19.5" customHeight="1" x14ac:dyDescent="0.15">
      <c r="A44" s="44"/>
      <c r="B44" s="47" t="s">
        <v>95</v>
      </c>
      <c r="C44" s="48" t="s">
        <v>94</v>
      </c>
      <c r="D44" s="48"/>
      <c r="E44" s="48"/>
      <c r="F44" s="48"/>
      <c r="G44" s="48"/>
      <c r="H44" s="48"/>
      <c r="I44" s="49"/>
      <c r="J44" s="103"/>
    </row>
    <row r="45" spans="1:13" ht="19.5" x14ac:dyDescent="0.15">
      <c r="A45" s="44"/>
      <c r="B45" s="50" t="s">
        <v>139</v>
      </c>
      <c r="C45" s="373" t="s">
        <v>140</v>
      </c>
      <c r="D45" s="373"/>
      <c r="E45" s="373"/>
      <c r="F45" s="373"/>
      <c r="G45" s="373"/>
      <c r="H45" s="373"/>
      <c r="I45" s="374"/>
      <c r="J45" s="103"/>
    </row>
    <row r="46" spans="1:13" ht="19.5" x14ac:dyDescent="0.15">
      <c r="A46" s="44"/>
      <c r="B46" s="50" t="s">
        <v>87</v>
      </c>
      <c r="C46" s="62" t="s">
        <v>86</v>
      </c>
      <c r="D46" s="44"/>
      <c r="E46" s="44"/>
      <c r="F46" s="44"/>
      <c r="G46" s="44"/>
      <c r="H46" s="59"/>
      <c r="I46" s="60"/>
      <c r="J46" s="103"/>
    </row>
    <row r="47" spans="1:13" ht="19.5" x14ac:dyDescent="0.15">
      <c r="A47" s="44"/>
      <c r="B47" s="50" t="s">
        <v>19</v>
      </c>
      <c r="C47" s="57" t="s">
        <v>20</v>
      </c>
      <c r="D47" s="51"/>
      <c r="E47" s="51"/>
      <c r="F47" s="51"/>
      <c r="G47" s="51"/>
      <c r="H47" s="51"/>
      <c r="I47" s="52"/>
      <c r="J47" s="103"/>
    </row>
    <row r="48" spans="1:13" ht="20.25" thickBot="1" x14ac:dyDescent="0.2">
      <c r="A48" s="44"/>
      <c r="B48" s="53" t="s">
        <v>21</v>
      </c>
      <c r="C48" s="56" t="s">
        <v>85</v>
      </c>
      <c r="D48" s="54"/>
      <c r="E48" s="54"/>
      <c r="F48" s="54"/>
      <c r="G48" s="54"/>
      <c r="H48" s="54"/>
      <c r="I48" s="55"/>
      <c r="J48" s="103"/>
    </row>
  </sheetData>
  <sheetProtection algorithmName="SHA-512" hashValue="cwcOo5TPl3w2XCqLG/qZ5WKTsDUszE/qDcHbME0kef7DeftX70wwnG6NBwyV4AKfBHuNGWBNK46rngwVW+O2Ng==" saltValue="MQ6AiJxsRrxCVcv5iDJlKQ==" spinCount="100000" sheet="1" objects="1" scenarios="1"/>
  <mergeCells count="12">
    <mergeCell ref="L43:M43"/>
    <mergeCell ref="C45:I45"/>
    <mergeCell ref="H1:I1"/>
    <mergeCell ref="F3:I4"/>
    <mergeCell ref="F5:I5"/>
    <mergeCell ref="H8:I8"/>
    <mergeCell ref="B43:D43"/>
    <mergeCell ref="E43:I43"/>
    <mergeCell ref="B42:D42"/>
    <mergeCell ref="D6:I6"/>
    <mergeCell ref="C29:D29"/>
    <mergeCell ref="C30:D30"/>
  </mergeCells>
  <phoneticPr fontId="18"/>
  <dataValidations disablePrompts="1" count="1">
    <dataValidation type="list" allowBlank="1" showInputMessage="1" showErrorMessage="1" sqref="C8" xr:uid="{00000000-0002-0000-0200-000000000000}">
      <formula1>"銀行振込,代引"</formula1>
    </dataValidation>
  </dataValidations>
  <pageMargins left="0.25" right="0.25" top="0.75" bottom="0.5" header="0.3" footer="0.3"/>
  <pageSetup paperSize="9" scale="5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商品リスト&amp;JANコード（ 2024.4.8更新）</vt:lpstr>
      <vt:lpstr>こちらの注文書シートをご利用ください</vt:lpstr>
      <vt:lpstr>入力例</vt:lpstr>
      <vt:lpstr>こちらの注文書シートをご利用ください!Print_Area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株式会社 山田繊維</cp:lastModifiedBy>
  <cp:lastPrinted>2023-01-10T08:21:36Z</cp:lastPrinted>
  <dcterms:created xsi:type="dcterms:W3CDTF">2016-10-18T09:26:20Z</dcterms:created>
  <dcterms:modified xsi:type="dcterms:W3CDTF">2024-04-08T04:18:50Z</dcterms:modified>
</cp:coreProperties>
</file>